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firstSheet="74" activeTab="82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20" sheetId="20" r:id="rId20"/>
    <sheet name="Pakiet 22" sheetId="21" r:id="rId21"/>
    <sheet name="Pakiet 23" sheetId="22" r:id="rId22"/>
    <sheet name="Pakiet 24" sheetId="23" r:id="rId23"/>
    <sheet name="Pakiet 25" sheetId="24" r:id="rId24"/>
    <sheet name="Pakiet 26" sheetId="25" r:id="rId25"/>
    <sheet name="Pakiet 27" sheetId="26" r:id="rId26"/>
    <sheet name="Pakiet 28" sheetId="27" r:id="rId27"/>
    <sheet name="Pakiet 29" sheetId="28" r:id="rId28"/>
    <sheet name="Pakiet 30" sheetId="29" r:id="rId29"/>
    <sheet name="Pakiet 31" sheetId="30" r:id="rId30"/>
    <sheet name="Pakiet 32" sheetId="31" r:id="rId31"/>
    <sheet name="Pakiet 33" sheetId="32" r:id="rId32"/>
    <sheet name="Pakiet 34" sheetId="33" r:id="rId33"/>
    <sheet name="Pakiet 35" sheetId="34" r:id="rId34"/>
    <sheet name="Pakiet 36" sheetId="35" r:id="rId35"/>
    <sheet name="Pakiet 37" sheetId="36" r:id="rId36"/>
    <sheet name="Pakiet 38" sheetId="37" r:id="rId37"/>
    <sheet name="Pakiet 39" sheetId="38" r:id="rId38"/>
    <sheet name="Pakiet 40" sheetId="39" r:id="rId39"/>
    <sheet name="Pakiet 41" sheetId="40" r:id="rId40"/>
    <sheet name="Pakiet 42" sheetId="41" r:id="rId41"/>
    <sheet name="Pakiet 43" sheetId="42" r:id="rId42"/>
    <sheet name="Pakiet 44" sheetId="43" r:id="rId43"/>
    <sheet name="Pakiet 45" sheetId="44" r:id="rId44"/>
    <sheet name="Pakiet 46" sheetId="45" r:id="rId45"/>
    <sheet name="Pakiet 47" sheetId="46" r:id="rId46"/>
    <sheet name="Pakiet 48" sheetId="47" r:id="rId47"/>
    <sheet name="Pakiet 49" sheetId="48" r:id="rId48"/>
    <sheet name="Pakiet 50" sheetId="49" r:id="rId49"/>
    <sheet name="Pakiet 51" sheetId="50" r:id="rId50"/>
    <sheet name="Pakiet 52" sheetId="51" r:id="rId51"/>
    <sheet name="Pakiet 53" sheetId="52" r:id="rId52"/>
    <sheet name="Pakiet 54" sheetId="53" r:id="rId53"/>
    <sheet name="Pakiet 55" sheetId="54" r:id="rId54"/>
    <sheet name="Pakiet 56" sheetId="55" r:id="rId55"/>
    <sheet name="Pakiet 57" sheetId="56" r:id="rId56"/>
    <sheet name="Pakiet 58" sheetId="57" r:id="rId57"/>
    <sheet name="Pakiet 59" sheetId="58" r:id="rId58"/>
    <sheet name="Pakiet 60" sheetId="59" r:id="rId59"/>
    <sheet name="Pakiet 61" sheetId="60" r:id="rId60"/>
    <sheet name="Pakiet 62" sheetId="61" r:id="rId61"/>
    <sheet name="Pakiet 63" sheetId="62" r:id="rId62"/>
    <sheet name="Pakiet 64" sheetId="63" r:id="rId63"/>
    <sheet name="Pakiet 65" sheetId="64" r:id="rId64"/>
    <sheet name="Pakiet 66" sheetId="65" r:id="rId65"/>
    <sheet name="Pakiet 67" sheetId="66" r:id="rId66"/>
    <sheet name="Pakiet 68" sheetId="67" r:id="rId67"/>
    <sheet name="Pakiet 69" sheetId="68" r:id="rId68"/>
    <sheet name="Pakiet 70" sheetId="69" r:id="rId69"/>
    <sheet name="Pakiet 71" sheetId="70" r:id="rId70"/>
    <sheet name="Pakiet 72" sheetId="71" r:id="rId71"/>
    <sheet name="Pakiet 73" sheetId="72" r:id="rId72"/>
    <sheet name="Pakiet 74" sheetId="73" r:id="rId73"/>
    <sheet name="Pakiet 75" sheetId="74" r:id="rId74"/>
    <sheet name="Pakiet 76" sheetId="75" r:id="rId75"/>
    <sheet name="Pakiet 77" sheetId="76" r:id="rId76"/>
    <sheet name="Pakiet 78" sheetId="77" r:id="rId77"/>
    <sheet name="Pakiet 79" sheetId="78" r:id="rId78"/>
    <sheet name="Pakiet 80" sheetId="79" r:id="rId79"/>
    <sheet name="Pakiet 81" sheetId="80" r:id="rId80"/>
    <sheet name="Pakiet 82" sheetId="81" r:id="rId81"/>
    <sheet name="Pakiet 83" sheetId="82" r:id="rId82"/>
    <sheet name="Pakiet 84" sheetId="83" r:id="rId83"/>
  </sheets>
  <definedNames>
    <definedName name="_xlnm.Print_Area" localSheetId="0">'Pakiet 1'!$A$1:$J$12</definedName>
    <definedName name="_xlnm.Print_Area" localSheetId="9">'Pakiet 10'!$A$1:$J$7</definedName>
    <definedName name="_xlnm.Print_Area" localSheetId="10">'Pakiet 11'!$A$1:$J$7</definedName>
    <definedName name="_xlnm.Print_Area" localSheetId="11">'Pakiet 12'!$A$1:$J$7</definedName>
    <definedName name="_xlnm.Print_Area" localSheetId="12">'Pakiet 13'!$A$1:$J$7</definedName>
    <definedName name="_xlnm.Print_Area" localSheetId="13">'Pakiet 14'!$A$1:$J$8</definedName>
    <definedName name="_xlnm.Print_Area" localSheetId="14">'Pakiet 15'!$A$1:$J$7</definedName>
    <definedName name="_xlnm.Print_Area" localSheetId="15">'Pakiet 16'!$A$1:$J$7</definedName>
    <definedName name="_xlnm.Print_Area" localSheetId="16">'Pakiet 17'!$A$1:$J$7</definedName>
    <definedName name="_xlnm.Print_Area" localSheetId="17">'Pakiet 18'!$A$1:$J$8</definedName>
    <definedName name="_xlnm.Print_Area" localSheetId="18">'Pakiet 19'!$A$1:$J$7</definedName>
    <definedName name="_xlnm.Print_Area" localSheetId="1">'Pakiet 2'!$A$1:$J$9</definedName>
    <definedName name="_xlnm.Print_Area" localSheetId="19">'Pakiet 20'!$A$1:$J$7</definedName>
    <definedName name="_xlnm.Print_Area" localSheetId="20">'Pakiet 22'!$A$1:$J$7</definedName>
    <definedName name="_xlnm.Print_Area" localSheetId="21">'Pakiet 23'!$A$1:$J$7</definedName>
    <definedName name="_xlnm.Print_Area" localSheetId="22">'Pakiet 24'!$A$1:$J$7</definedName>
    <definedName name="_xlnm.Print_Area" localSheetId="23">'Pakiet 25'!$A$1:$J$7</definedName>
    <definedName name="_xlnm.Print_Area" localSheetId="24">'Pakiet 26'!$A$1:$J$8</definedName>
    <definedName name="_xlnm.Print_Area" localSheetId="25">'Pakiet 27'!$A$1:$J$9</definedName>
    <definedName name="_xlnm.Print_Area" localSheetId="26">'Pakiet 28'!$A$1:$J$8</definedName>
    <definedName name="_xlnm.Print_Area" localSheetId="27">'Pakiet 29'!$A$1:$J$8</definedName>
    <definedName name="_xlnm.Print_Area" localSheetId="2">'Pakiet 3'!$A$1:$J$8</definedName>
    <definedName name="_xlnm.Print_Area" localSheetId="28">'Pakiet 30'!$A$1:$J$7</definedName>
    <definedName name="_xlnm.Print_Area" localSheetId="29">'Pakiet 31'!$A$1:$J$8</definedName>
    <definedName name="_xlnm.Print_Area" localSheetId="30">'Pakiet 32'!$A$1:$J$7</definedName>
    <definedName name="_xlnm.Print_Area" localSheetId="31">'Pakiet 33'!$A$1:$J$7</definedName>
    <definedName name="_xlnm.Print_Area" localSheetId="32">'Pakiet 34'!$A$1:$J$7</definedName>
    <definedName name="_xlnm.Print_Area" localSheetId="33">'Pakiet 35'!$A$1:$J$7</definedName>
    <definedName name="_xlnm.Print_Area" localSheetId="34">'Pakiet 36'!$A$1:$J$7</definedName>
    <definedName name="_xlnm.Print_Area" localSheetId="35">'Pakiet 37'!$A$1:$J$7</definedName>
    <definedName name="_xlnm.Print_Area" localSheetId="36">'Pakiet 38'!$A$1:$J$7</definedName>
    <definedName name="_xlnm.Print_Area" localSheetId="37">'Pakiet 39'!$A$1:$J$8</definedName>
    <definedName name="_xlnm.Print_Area" localSheetId="3">'Pakiet 4'!$A$1:$J$8</definedName>
    <definedName name="_xlnm.Print_Area" localSheetId="38">'Pakiet 40'!$A$1:$J$7</definedName>
    <definedName name="_xlnm.Print_Area" localSheetId="39">'Pakiet 41'!$A$1:$J$7</definedName>
    <definedName name="_xlnm.Print_Area" localSheetId="40">'Pakiet 42'!$A$1:$J$8</definedName>
    <definedName name="_xlnm.Print_Area" localSheetId="41">'Pakiet 43'!$A$1:$J$7</definedName>
    <definedName name="_xlnm.Print_Area" localSheetId="42">'Pakiet 44'!$A$1:$J$9</definedName>
    <definedName name="_xlnm.Print_Area" localSheetId="43">'Pakiet 45'!$A$1:$J$9</definedName>
    <definedName name="_xlnm.Print_Area" localSheetId="44">'Pakiet 46'!$A$1:$J$7</definedName>
    <definedName name="_xlnm.Print_Area" localSheetId="45">'Pakiet 47'!$A$1:$J$8</definedName>
    <definedName name="_xlnm.Print_Area" localSheetId="46">'Pakiet 48'!$A$1:$J$7</definedName>
    <definedName name="_xlnm.Print_Area" localSheetId="47">'Pakiet 49'!$A$1:$J$7</definedName>
    <definedName name="_xlnm.Print_Area" localSheetId="4">'Pakiet 5'!$A$1:$J$9</definedName>
    <definedName name="_xlnm.Print_Area" localSheetId="48">'Pakiet 50'!$A$1:$J$7</definedName>
    <definedName name="_xlnm.Print_Area" localSheetId="49">'Pakiet 51'!$A$1:$J$12</definedName>
    <definedName name="_xlnm.Print_Area" localSheetId="50">'Pakiet 52'!$A$1:$J$7</definedName>
    <definedName name="_xlnm.Print_Area" localSheetId="51">'Pakiet 53'!$A$1:$J$7</definedName>
    <definedName name="_xlnm.Print_Area" localSheetId="52">'Pakiet 54'!$A$1:$J$9</definedName>
    <definedName name="_xlnm.Print_Area" localSheetId="53">'Pakiet 55'!$A$1:$J$10</definedName>
    <definedName name="_xlnm.Print_Area" localSheetId="54">'Pakiet 56'!$A$1:$J$10</definedName>
    <definedName name="_xlnm.Print_Area" localSheetId="55">'Pakiet 57'!$A$1:$J$11</definedName>
    <definedName name="_xlnm.Print_Area" localSheetId="56">'Pakiet 58'!$A$1:$J$10</definedName>
    <definedName name="_xlnm.Print_Area" localSheetId="57">'Pakiet 59'!$A$1:$J$13</definedName>
    <definedName name="_xlnm.Print_Area" localSheetId="5">'Pakiet 6'!$A$1:$J$10</definedName>
    <definedName name="_xlnm.Print_Area" localSheetId="58">'Pakiet 60'!$A$1:$J$10</definedName>
    <definedName name="_xlnm.Print_Area" localSheetId="59">'Pakiet 61'!$A$1:$J$12</definedName>
    <definedName name="_xlnm.Print_Area" localSheetId="60">'Pakiet 62'!$A$1:$J$13</definedName>
    <definedName name="_xlnm.Print_Area" localSheetId="61">'Pakiet 63'!$A$1:$J$12</definedName>
    <definedName name="_xlnm.Print_Area" localSheetId="62">'Pakiet 64'!$A$1:$J$11</definedName>
    <definedName name="_xlnm.Print_Area" localSheetId="63">'Pakiet 65'!$A$1:$J$14</definedName>
    <definedName name="_xlnm.Print_Area" localSheetId="64">'Pakiet 66'!$A$1:$J$10</definedName>
    <definedName name="_xlnm.Print_Area" localSheetId="65">'Pakiet 67'!$A$1:$J$8</definedName>
    <definedName name="_xlnm.Print_Area" localSheetId="66">'Pakiet 68'!$A$1:$J$8</definedName>
    <definedName name="_xlnm.Print_Area" localSheetId="67">'Pakiet 69'!$A$1:$J$7</definedName>
    <definedName name="_xlnm.Print_Area" localSheetId="6">'Pakiet 7'!$A$1:$J$7</definedName>
    <definedName name="_xlnm.Print_Area" localSheetId="68">'Pakiet 70'!$A$1:$J$13</definedName>
    <definedName name="_xlnm.Print_Area" localSheetId="69">'Pakiet 71'!$A$1:$J$7</definedName>
    <definedName name="_xlnm.Print_Area" localSheetId="70">'Pakiet 72'!$A$1:$J$8</definedName>
    <definedName name="_xlnm.Print_Area" localSheetId="71">'Pakiet 73'!$A$1:$J$8</definedName>
    <definedName name="_xlnm.Print_Area" localSheetId="72">'Pakiet 74'!$A$1:$J$10</definedName>
    <definedName name="_xlnm.Print_Area" localSheetId="73">'Pakiet 75'!$A$1:$J$10</definedName>
    <definedName name="_xlnm.Print_Area" localSheetId="74">'Pakiet 76'!$A$1:$J$9</definedName>
    <definedName name="_xlnm.Print_Area" localSheetId="75">'Pakiet 77'!$A$1:$J$9</definedName>
    <definedName name="_xlnm.Print_Area" localSheetId="76">'Pakiet 78'!$A$1:$J$8</definedName>
    <definedName name="_xlnm.Print_Area" localSheetId="77">'Pakiet 79'!$A$1:$J$6</definedName>
    <definedName name="_xlnm.Print_Area" localSheetId="7">'Pakiet 8'!$A$1:$J$7</definedName>
    <definedName name="_xlnm.Print_Area" localSheetId="78">'Pakiet 80'!$A$1:$J$5</definedName>
    <definedName name="_xlnm.Print_Area" localSheetId="79">'Pakiet 81'!$A$1:$J$5</definedName>
    <definedName name="_xlnm.Print_Area" localSheetId="80">'Pakiet 82'!$A$1:$J$5</definedName>
    <definedName name="_xlnm.Print_Area" localSheetId="81">'Pakiet 83'!$A$1:$J$5</definedName>
    <definedName name="_xlnm.Print_Area" localSheetId="82">'Pakiet 84'!$A$1:$J$5</definedName>
    <definedName name="_xlnm.Print_Area" localSheetId="8">'Pakiet 9'!$A$1:$J$7</definedName>
  </definedNames>
  <calcPr fullCalcOnLoad="1"/>
</workbook>
</file>

<file path=xl/sharedStrings.xml><?xml version="1.0" encoding="utf-8"?>
<sst xmlns="http://schemas.openxmlformats.org/spreadsheetml/2006/main" count="1409" uniqueCount="146">
  <si>
    <t>Miejsce</t>
  </si>
  <si>
    <t>Liczba pkt. w kryterium cena</t>
  </si>
  <si>
    <t xml:space="preserve">Nazwa firmy </t>
  </si>
  <si>
    <t>Nr oferty</t>
  </si>
  <si>
    <t>Kwota przeznaczona na sfinansowanie zamówienia brutto</t>
  </si>
  <si>
    <t>Łączna liczba
punktów
D+F=G</t>
  </si>
  <si>
    <t xml:space="preserve">Streszczenie oceny i porównania złożonych ofert </t>
  </si>
  <si>
    <t>Pakiet 1</t>
  </si>
  <si>
    <t>Pakiet 3</t>
  </si>
  <si>
    <t>Pakiet 4</t>
  </si>
  <si>
    <t>Pakiet 5</t>
  </si>
  <si>
    <t>Pakiet 6</t>
  </si>
  <si>
    <t>Pakiet 7</t>
  </si>
  <si>
    <t>Pakiet 8</t>
  </si>
  <si>
    <t>Pakiet 9</t>
  </si>
  <si>
    <t>BRAK OFERT</t>
  </si>
  <si>
    <t>Pakiet 10</t>
  </si>
  <si>
    <t>Liczba pkt. w kryterium 
termin dostawy</t>
  </si>
  <si>
    <t>Pakiet 11</t>
  </si>
  <si>
    <t>Pakiet 12</t>
  </si>
  <si>
    <t>Pakiet 13</t>
  </si>
  <si>
    <t>Pakiet 14</t>
  </si>
  <si>
    <t>Pakiet 15</t>
  </si>
  <si>
    <t>Pakiet 16</t>
  </si>
  <si>
    <t>Pakiet 17</t>
  </si>
  <si>
    <t>Pakiet 18</t>
  </si>
  <si>
    <t>Pakiet 19</t>
  </si>
  <si>
    <t>Pakiet 20</t>
  </si>
  <si>
    <t>Pakiet 22</t>
  </si>
  <si>
    <t>Pakiet 23</t>
  </si>
  <si>
    <t>Pakiet 24</t>
  </si>
  <si>
    <t>Pakiet 25</t>
  </si>
  <si>
    <t>Pakiet 26</t>
  </si>
  <si>
    <t>Pakiet 27</t>
  </si>
  <si>
    <t>Pakiet 28</t>
  </si>
  <si>
    <t>1-2</t>
  </si>
  <si>
    <t>Pakiet 29</t>
  </si>
  <si>
    <t>2</t>
  </si>
  <si>
    <t>Pakiet 30</t>
  </si>
  <si>
    <t>Pakiet 31</t>
  </si>
  <si>
    <t>Pakiet 32</t>
  </si>
  <si>
    <t>Pakiet 33</t>
  </si>
  <si>
    <t>Pakiet 34</t>
  </si>
  <si>
    <t>Pakiet 35</t>
  </si>
  <si>
    <t>Pakiet 36</t>
  </si>
  <si>
    <t>Pakiet 37</t>
  </si>
  <si>
    <t>Pakiet 38</t>
  </si>
  <si>
    <t>Pakiet 39</t>
  </si>
  <si>
    <t>Pakiet 40</t>
  </si>
  <si>
    <t>Pakiet 41</t>
  </si>
  <si>
    <t>Pakiet 42</t>
  </si>
  <si>
    <t>Pakiet 43</t>
  </si>
  <si>
    <t>Pakiet 44</t>
  </si>
  <si>
    <t>Pakiet 45</t>
  </si>
  <si>
    <t>Pakiet 46</t>
  </si>
  <si>
    <t>Pakiet 47</t>
  </si>
  <si>
    <t>Pakiet 48</t>
  </si>
  <si>
    <t>Pakiet 49</t>
  </si>
  <si>
    <t>Pakiet 50</t>
  </si>
  <si>
    <t>Pakiet 51</t>
  </si>
  <si>
    <t>Pakiet 52</t>
  </si>
  <si>
    <t>Pakiet 53</t>
  </si>
  <si>
    <t>Pakiet 54</t>
  </si>
  <si>
    <t>Pakiet 55</t>
  </si>
  <si>
    <t>Pakiet 56</t>
  </si>
  <si>
    <t>Pakiet 57</t>
  </si>
  <si>
    <t>Pakiet 58</t>
  </si>
  <si>
    <t>Pakiet 59</t>
  </si>
  <si>
    <t>Pakiet 60</t>
  </si>
  <si>
    <t>Pakiet 61</t>
  </si>
  <si>
    <t>Pakiet 62</t>
  </si>
  <si>
    <t>Pakiet 63</t>
  </si>
  <si>
    <t>Pakiet 64</t>
  </si>
  <si>
    <t>Pakiet 65</t>
  </si>
  <si>
    <t>Pakiet 66</t>
  </si>
  <si>
    <t>Pakiet 67</t>
  </si>
  <si>
    <t>Pakiet 68</t>
  </si>
  <si>
    <t>Pakiet 69</t>
  </si>
  <si>
    <t>Pakiet 70</t>
  </si>
  <si>
    <t>Pakiet 71</t>
  </si>
  <si>
    <t>Pakiet 72</t>
  </si>
  <si>
    <t>Pakiet 73</t>
  </si>
  <si>
    <t>Pakiet 74</t>
  </si>
  <si>
    <t>Pakiet 75</t>
  </si>
  <si>
    <t>Pakiet 76</t>
  </si>
  <si>
    <t>Pakiet 77</t>
  </si>
  <si>
    <t>Pakiet 78</t>
  </si>
  <si>
    <t>Pakiet 79</t>
  </si>
  <si>
    <t>Pakiet 80</t>
  </si>
  <si>
    <t>Pakiet 81</t>
  </si>
  <si>
    <t>Pakiet 82</t>
  </si>
  <si>
    <t>Pakiet 83</t>
  </si>
  <si>
    <t>Pakiet 84</t>
  </si>
  <si>
    <r>
      <t>Oznaczenie sprawy</t>
    </r>
    <r>
      <rPr>
        <b/>
        <sz val="10"/>
        <rFont val="Arial CE"/>
        <family val="0"/>
      </rPr>
      <t xml:space="preserve"> D10.251.27.J.2017</t>
    </r>
  </si>
  <si>
    <t>Cena wykonania przedmiotu zamówienia 
95%</t>
  </si>
  <si>
    <t>Termin dostawy  (w dniach) 5%</t>
  </si>
  <si>
    <t>Dina-Hitex Spółka z o.o., ul. Boruty Spiechowicza 27, 43-300 Bielsko-Biała</t>
  </si>
  <si>
    <t>Paul Hartmann Polska Sp. z o.o., ul Partyzancka 133/151, 95-200 Pabianice</t>
  </si>
  <si>
    <t xml:space="preserve"> </t>
  </si>
  <si>
    <t>OneMed Polska Sp. z o.o., ul. Kolista 25, 40-486 Katowice</t>
  </si>
  <si>
    <t>Mölnlycke Health Care Polska Sp. z o.o., ul. Zwycięstwa 17a, 15-703 Białystok</t>
  </si>
  <si>
    <t>Agencja Naukowo-Techniczna SYMICO Sp. z o.o., ul. Powstańców Śląskich 54A/2, 53-333 Wrocław</t>
  </si>
  <si>
    <t>Löhmann &amp; Rauscher Polska Sp. z o.o., ul. Moniuszki 14, 95-200 Pabianice</t>
  </si>
  <si>
    <t>Cena wykonania przedmiotu zamówienia 
70%</t>
  </si>
  <si>
    <t>Jakość 30%</t>
  </si>
  <si>
    <t>0</t>
  </si>
  <si>
    <t>Liczba pkt. w kryterium 
jakość</t>
  </si>
  <si>
    <t>25 pkt</t>
  </si>
  <si>
    <t>25pkt</t>
  </si>
  <si>
    <t>0pkt</t>
  </si>
  <si>
    <t>Konsorcjum:Lider - CITONET-POMORSKI Sp. z o.o., Zabagno 18C, 83-115 Swarożyn
Członek:TZMO S.A., ul.Żółkiewskiego 20/26, 87-100 Toruń</t>
  </si>
  <si>
    <t>Consultronix S.A., ul. Przemysłowa 17, 32-083 Balice</t>
  </si>
  <si>
    <t>30pkt</t>
  </si>
  <si>
    <t>30 pkt</t>
  </si>
  <si>
    <t>0 pkt</t>
  </si>
  <si>
    <t>Aesculap Chifa Sp. z o.o., ul. Tysiąclecia 14, 64-300 Nowy Tomyśl</t>
  </si>
  <si>
    <t>Bialmed Sp. z o.o., ul.M.Konopnickiej 11a, 12-230 Biała Piska</t>
  </si>
  <si>
    <t>ZARYS International Group Sp. z o.o.S.K., ul Pod Borem 18, 41-808 Zabrze</t>
  </si>
  <si>
    <t>NEOMED POLSKA Sp. z o.o.Sp.K., Szymanów 9E, 05-532 Góra Kalwaria</t>
  </si>
  <si>
    <t>KNK Sp. z o.o., ul. Rakoniewicka 23A, 60-111 Poznań</t>
  </si>
  <si>
    <t>FPUH Mieczysław Kruszelnicki, ul. Chorwacka 45, 51-107 Wrocław</t>
  </si>
  <si>
    <t xml:space="preserve"> ZARYS International Group Sp. z o.o.S.K., ul Pod Borem 18, 41-808 Zabrze</t>
  </si>
  <si>
    <t>POLMIL Sp. z o.o. S.K.A., ul. Przemysłowa 8, 85-758 Bydgoszcz</t>
  </si>
  <si>
    <t>______</t>
  </si>
  <si>
    <t>___</t>
  </si>
  <si>
    <t>Oferta odrzucona</t>
  </si>
  <si>
    <t>Mercator Medical S.A., ul. H.Modrzejewskiej 30, 31-327 Kraków</t>
  </si>
  <si>
    <t>____</t>
  </si>
  <si>
    <t>_____</t>
  </si>
  <si>
    <t>Cena wykonania przedmiotu zamówienia 
60%</t>
  </si>
  <si>
    <t>Jakość 40%</t>
  </si>
  <si>
    <t>40</t>
  </si>
  <si>
    <t>35</t>
  </si>
  <si>
    <t>10</t>
  </si>
  <si>
    <t>Ideal Partner Sp. z o.o.Sp.k., ul. Bielawska 3, 02-511 Warszawa</t>
  </si>
  <si>
    <t>4</t>
  </si>
  <si>
    <t>VWR International Sp. z o.o., ul. Limbowa 5, 80-175 Gdańsk</t>
  </si>
  <si>
    <t>5</t>
  </si>
  <si>
    <t>Przedsiębiorstwo TRANS-MED. s.c. Wioleta Pietrzak, Paulina Domagała, ul. Obrońców Poczty Gdańskiej 20P, 42-400 Zawiercie</t>
  </si>
  <si>
    <t>Pakiet nr 41 - Zgodnie z art. 93 ust. 1 pkt. 1 Ustawy z dnia 29 stycznia 2004 r. Prawo Zamówień Publicznych Zamawiający unieważnia postępowanie w ww. pakiecie, gdyż nie złożono żadnej oferty nie podlegającej odrzuceniu. W ww. pakiecie nie złożono żadnej oferty.</t>
  </si>
  <si>
    <t>Pakiet nr 48 - Zgodnie z art. 93 ust. 1 pkt. 1 Ustawy z dnia 29 stycznia 2004 r. Prawo Zamówień Publicznych Zamawiający unieważnia postępowanie w ww. pakiecie, gdyż nie złożono żadnej oferty nie podlegającej odrzuceniu. W ww. pakiecie nie złożono żadnej oferty.</t>
  </si>
  <si>
    <t xml:space="preserve">Pakiet nr 72 - Zgodnie z art. 93 ust. 1 pkt 5 Ustawy z dnia 29 stycznia 2004 r. Prawo Zamówień Publicznych Zamawiający unieważnia postępowanie w ww. pakiecie, gdyż zostały złożone oferty dodatkowe o takiej samej cenie. W ww. pakiecie dwie najkorzystniejsze oferty przedstawiają taki sam bilans kryterium ceny i terminu dostawy. </t>
  </si>
  <si>
    <t>Pakiet 2</t>
  </si>
  <si>
    <t>Pakiet nr 54 - Zgodnie z art. 93 ust. 1 pkt  4 Ustawy z dnia 29 stycznia 2004 r. Prawo Zamówień Publicznych Zamawiający unieważnia postępowanie w ww. pakiecie, gdyż cena najkorzystniejszej oferty przewyższa kwotę, którą zamawiający zamierza przeznaczyć na sfinansowanie zamówienia. Zamawiający nie może zwiększyć tej kwoty do ceny najkorzystniejszej oferty.</t>
  </si>
  <si>
    <t>Pakiet nr 67 - Zgodnie z art. 93 ust. 1 pkt  4 Ustawy z dnia 29 stycznia 2004 r. Prawo Zamówień Publicznych Zamawiający unieważnia postępowanie w ww. pakiecie, gdyż cena najkorzystniejszej oferty przewyższa kwotę, którą zamawiający zamierza przeznaczyć na sfinansowanie zamówienia. Zamawiający nie może zwiększyć tej kwoty do ceny najkorzystniejszej oferty.</t>
  </si>
  <si>
    <t>Pakiet nr 82 - Zgodnie z art. 93 ust. 1 pkt 1 Ustawy z dnia 29 stycznia 2004 r. Prawo Zamówień Publicznych Zamawiający unieważnia postępowanie w ww. pakiecie, gdyż nie złożono żadnej oferty nie podlegającej odrzuceniu. W ww. pakiecie nie złożono żadnej oferty.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</si>
</sst>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&quot;zł&quot;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29">
    <font>
      <sz val="10"/>
      <name val="Arial CE"/>
      <family val="0"/>
    </font>
    <font>
      <b/>
      <sz val="10"/>
      <name val="Arial CE"/>
      <family val="0"/>
    </font>
    <font>
      <b/>
      <sz val="11"/>
      <name val="Arial CE"/>
      <family val="0"/>
    </font>
    <font>
      <b/>
      <sz val="9"/>
      <name val="Arial CE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 CE"/>
      <family val="0"/>
    </font>
    <font>
      <u val="single"/>
      <sz val="10"/>
      <color indexed="25"/>
      <name val="Arial CE"/>
      <family val="0"/>
    </font>
    <font>
      <b/>
      <sz val="10"/>
      <color indexed="48"/>
      <name val="Arial CE"/>
      <family val="0"/>
    </font>
    <font>
      <b/>
      <sz val="8"/>
      <name val="Arial CE"/>
      <family val="0"/>
    </font>
    <font>
      <b/>
      <sz val="9"/>
      <color indexed="48"/>
      <name val="Arial CE"/>
      <family val="0"/>
    </font>
    <font>
      <b/>
      <sz val="9"/>
      <color indexed="8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2" borderId="0" applyNumberFormat="0" applyBorder="0" applyAlignment="0" applyProtection="0"/>
    <xf numFmtId="0" fontId="11" fillId="3" borderId="1" applyNumberFormat="0" applyAlignment="0" applyProtection="0"/>
    <xf numFmtId="0" fontId="12" fillId="9" borderId="2" applyNumberFormat="0" applyAlignment="0" applyProtection="0"/>
    <xf numFmtId="0" fontId="8" fillId="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14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13" fillId="9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5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2" fillId="9" borderId="10" xfId="0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0" fontId="3" fillId="9" borderId="10" xfId="0" applyFont="1" applyFill="1" applyBorder="1" applyAlignment="1">
      <alignment horizontal="center" vertical="center" wrapText="1"/>
    </xf>
    <xf numFmtId="4" fontId="1" fillId="9" borderId="10" xfId="0" applyNumberFormat="1" applyFont="1" applyFill="1" applyBorder="1" applyAlignment="1" quotePrefix="1">
      <alignment horizontal="center" vertical="center" wrapText="1"/>
    </xf>
    <xf numFmtId="0" fontId="23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/>
    </xf>
    <xf numFmtId="172" fontId="25" fillId="0" borderId="10" xfId="0" applyNumberFormat="1" applyFont="1" applyBorder="1" applyAlignment="1">
      <alignment horizontal="center" vertical="center"/>
    </xf>
    <xf numFmtId="4" fontId="25" fillId="0" borderId="10" xfId="0" applyNumberFormat="1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172" fontId="26" fillId="0" borderId="10" xfId="0" applyNumberFormat="1" applyFont="1" applyBorder="1" applyAlignment="1">
      <alignment/>
    </xf>
    <xf numFmtId="0" fontId="25" fillId="0" borderId="10" xfId="0" applyFont="1" applyBorder="1" applyAlignment="1" quotePrefix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172" fontId="2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/>
    </xf>
    <xf numFmtId="0" fontId="27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49" fontId="26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172" fontId="25" fillId="0" borderId="10" xfId="0" applyNumberFormat="1" applyFont="1" applyBorder="1" applyAlignment="1">
      <alignment/>
    </xf>
    <xf numFmtId="0" fontId="27" fillId="0" borderId="10" xfId="0" applyFont="1" applyBorder="1" applyAlignment="1" quotePrefix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4" fontId="27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Fill="1" applyBorder="1" applyAlignment="1" quotePrefix="1">
      <alignment horizontal="center" vertical="center"/>
    </xf>
    <xf numFmtId="49" fontId="26" fillId="0" borderId="10" xfId="0" applyNumberFormat="1" applyFont="1" applyFill="1" applyBorder="1" applyAlignment="1" quotePrefix="1">
      <alignment horizontal="center" vertical="center"/>
    </xf>
    <xf numFmtId="4" fontId="25" fillId="0" borderId="10" xfId="0" applyNumberFormat="1" applyFont="1" applyBorder="1" applyAlignment="1" quotePrefix="1">
      <alignment horizontal="center" vertical="center"/>
    </xf>
    <xf numFmtId="4" fontId="26" fillId="0" borderId="10" xfId="0" applyNumberFormat="1" applyFont="1" applyBorder="1" applyAlignment="1" quotePrefix="1">
      <alignment horizontal="center" vertical="center"/>
    </xf>
    <xf numFmtId="0" fontId="27" fillId="0" borderId="10" xfId="0" applyFont="1" applyBorder="1" applyAlignment="1" quotePrefix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Border="1" applyAlignment="1" quotePrefix="1">
      <alignment horizontal="left" vertical="center" wrapText="1"/>
    </xf>
    <xf numFmtId="0" fontId="27" fillId="0" borderId="10" xfId="0" applyNumberFormat="1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" fontId="0" fillId="0" borderId="0" xfId="0" applyNumberFormat="1" applyAlignment="1" quotePrefix="1">
      <alignment horizontal="center" vertical="top" wrapText="1"/>
    </xf>
    <xf numFmtId="4" fontId="0" fillId="0" borderId="0" xfId="0" applyNumberFormat="1" applyAlignment="1">
      <alignment horizontal="center" vertical="top" wrapText="1"/>
    </xf>
    <xf numFmtId="0" fontId="2" fillId="0" borderId="0" xfId="0" applyFont="1" applyAlignment="1" quotePrefix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 quotePrefix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styles" Target="styles.xml" /><Relationship Id="rId85" Type="http://schemas.openxmlformats.org/officeDocument/2006/relationships/sharedStrings" Target="sharedStrings.xml" /><Relationship Id="rId8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M6" sqref="M6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7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7</v>
      </c>
      <c r="B5" s="18" t="s">
        <v>97</v>
      </c>
      <c r="C5" s="13">
        <v>78300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75000</v>
      </c>
    </row>
    <row r="6" spans="1:9" s="28" customFormat="1" ht="80.25" customHeight="1">
      <c r="A6" s="29">
        <v>9</v>
      </c>
      <c r="B6" s="35" t="s">
        <v>99</v>
      </c>
      <c r="C6" s="23">
        <v>79775</v>
      </c>
      <c r="D6" s="24">
        <f>C$5/C6*95</f>
        <v>93.24349733625823</v>
      </c>
      <c r="E6" s="25">
        <v>2</v>
      </c>
      <c r="F6" s="24">
        <v>5</v>
      </c>
      <c r="G6" s="24">
        <f>D6+F6</f>
        <v>98.24349733625823</v>
      </c>
      <c r="H6" s="26">
        <v>2</v>
      </c>
      <c r="I6" s="17"/>
    </row>
    <row r="7" spans="1:9" s="28" customFormat="1" ht="80.25" customHeight="1">
      <c r="A7" s="29">
        <v>12</v>
      </c>
      <c r="B7" s="35" t="s">
        <v>100</v>
      </c>
      <c r="C7" s="23">
        <v>80975</v>
      </c>
      <c r="D7" s="24">
        <f>C$5/C7*95</f>
        <v>91.86168570546465</v>
      </c>
      <c r="E7" s="25">
        <v>2</v>
      </c>
      <c r="F7" s="24">
        <v>5</v>
      </c>
      <c r="G7" s="24">
        <f>D7+F7</f>
        <v>96.86168570546465</v>
      </c>
      <c r="H7" s="26">
        <v>3</v>
      </c>
      <c r="I7" s="17"/>
    </row>
    <row r="8" spans="1:9" s="28" customFormat="1" ht="80.25" customHeight="1">
      <c r="A8" s="21">
        <v>19</v>
      </c>
      <c r="B8" s="34" t="s">
        <v>101</v>
      </c>
      <c r="C8" s="23">
        <v>88850</v>
      </c>
      <c r="D8" s="24">
        <f>C$5/C8*95</f>
        <v>83.71975239167136</v>
      </c>
      <c r="E8" s="25">
        <v>2</v>
      </c>
      <c r="F8" s="24">
        <v>5</v>
      </c>
      <c r="G8" s="24">
        <f>D8+F8</f>
        <v>88.71975239167136</v>
      </c>
      <c r="H8" s="26">
        <v>4</v>
      </c>
      <c r="I8" s="27"/>
    </row>
    <row r="9" spans="1:9" s="28" customFormat="1" ht="80.25" customHeight="1">
      <c r="A9" s="29">
        <v>1</v>
      </c>
      <c r="B9" s="35" t="s">
        <v>96</v>
      </c>
      <c r="C9" s="23">
        <v>97200</v>
      </c>
      <c r="D9" s="24">
        <f>C$5/C9*95</f>
        <v>76.52777777777779</v>
      </c>
      <c r="E9" s="25">
        <v>2</v>
      </c>
      <c r="F9" s="24">
        <v>5</v>
      </c>
      <c r="G9" s="24">
        <f>D9+F9</f>
        <v>81.52777777777779</v>
      </c>
      <c r="H9" s="26">
        <v>5</v>
      </c>
      <c r="I9" s="17" t="s">
        <v>98</v>
      </c>
    </row>
    <row r="17" spans="4:11" ht="64.5" customHeight="1">
      <c r="D17" s="51"/>
      <c r="E17" s="52"/>
      <c r="F17" s="52"/>
      <c r="G17" s="52"/>
      <c r="H17" s="52"/>
      <c r="J17" s="7"/>
      <c r="K17" s="7"/>
    </row>
  </sheetData>
  <sheetProtection/>
  <mergeCells count="4">
    <mergeCell ref="D17:H17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29" sqref="E29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16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103</v>
      </c>
      <c r="D4" s="5" t="s">
        <v>1</v>
      </c>
      <c r="E4" s="5" t="s">
        <v>104</v>
      </c>
      <c r="F4" s="9" t="s">
        <v>106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110592</v>
      </c>
      <c r="D5" s="14">
        <f>C$5/C5*70</f>
        <v>70</v>
      </c>
      <c r="E5" s="20" t="s">
        <v>105</v>
      </c>
      <c r="F5" s="14">
        <v>0</v>
      </c>
      <c r="G5" s="14">
        <f>D5+F5</f>
        <v>70</v>
      </c>
      <c r="H5" s="16">
        <v>1</v>
      </c>
      <c r="I5" s="17">
        <v>96000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7" sqref="F27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18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103</v>
      </c>
      <c r="D4" s="5" t="s">
        <v>1</v>
      </c>
      <c r="E4" s="5" t="s">
        <v>104</v>
      </c>
      <c r="F4" s="9" t="s">
        <v>106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69105</v>
      </c>
      <c r="D5" s="14">
        <f>C$5/C5*70</f>
        <v>70</v>
      </c>
      <c r="E5" s="20" t="s">
        <v>105</v>
      </c>
      <c r="F5" s="14">
        <v>0</v>
      </c>
      <c r="G5" s="14">
        <f>D5+F5</f>
        <v>70</v>
      </c>
      <c r="H5" s="16">
        <v>1</v>
      </c>
      <c r="I5" s="17">
        <v>51000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7" sqref="F27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19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103</v>
      </c>
      <c r="D4" s="5" t="s">
        <v>1</v>
      </c>
      <c r="E4" s="5" t="s">
        <v>104</v>
      </c>
      <c r="F4" s="9" t="s">
        <v>106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28117.5</v>
      </c>
      <c r="D5" s="14">
        <f>C$5/C5*70</f>
        <v>70</v>
      </c>
      <c r="E5" s="20" t="s">
        <v>105</v>
      </c>
      <c r="F5" s="14">
        <v>0</v>
      </c>
      <c r="G5" s="14">
        <f>D5+F5</f>
        <v>70</v>
      </c>
      <c r="H5" s="16">
        <v>1</v>
      </c>
      <c r="I5" s="17">
        <v>24375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G30" sqref="G30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20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103</v>
      </c>
      <c r="D4" s="5" t="s">
        <v>1</v>
      </c>
      <c r="E4" s="5" t="s">
        <v>104</v>
      </c>
      <c r="F4" s="9" t="s">
        <v>106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80465.9</v>
      </c>
      <c r="D5" s="14">
        <f>C$5/C5*70</f>
        <v>70</v>
      </c>
      <c r="E5" s="20" t="s">
        <v>105</v>
      </c>
      <c r="F5" s="14">
        <v>0</v>
      </c>
      <c r="G5" s="14">
        <f>D5+F5</f>
        <v>70</v>
      </c>
      <c r="H5" s="16">
        <v>1</v>
      </c>
      <c r="I5" s="17">
        <v>75250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24" sqref="F24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21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11880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17">
        <v>13000</v>
      </c>
    </row>
    <row r="6" spans="1:9" s="28" customFormat="1" ht="80.25" customHeight="1">
      <c r="A6" s="29">
        <v>7</v>
      </c>
      <c r="B6" s="35" t="s">
        <v>97</v>
      </c>
      <c r="C6" s="23">
        <v>14602</v>
      </c>
      <c r="D6" s="24">
        <f>C$5/C6*95</f>
        <v>77.29078208464594</v>
      </c>
      <c r="E6" s="25">
        <v>2</v>
      </c>
      <c r="F6" s="24">
        <v>5</v>
      </c>
      <c r="G6" s="24">
        <f>D6+F6</f>
        <v>82.29078208464594</v>
      </c>
      <c r="H6" s="26">
        <v>2</v>
      </c>
      <c r="I6" s="17" t="s">
        <v>98</v>
      </c>
    </row>
    <row r="13" spans="4:11" ht="64.5" customHeight="1">
      <c r="D13" s="51"/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34" sqref="B34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22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103</v>
      </c>
      <c r="D4" s="5" t="s">
        <v>1</v>
      </c>
      <c r="E4" s="5" t="s">
        <v>104</v>
      </c>
      <c r="F4" s="9" t="s">
        <v>106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101747.5</v>
      </c>
      <c r="D5" s="14">
        <f>C$5/C5*70</f>
        <v>70</v>
      </c>
      <c r="E5" s="20" t="s">
        <v>105</v>
      </c>
      <c r="F5" s="14">
        <v>0</v>
      </c>
      <c r="G5" s="14">
        <f>D5+F5</f>
        <v>70</v>
      </c>
      <c r="H5" s="16">
        <v>1</v>
      </c>
      <c r="I5" s="17">
        <v>70000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I8" sqref="I8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23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103</v>
      </c>
      <c r="D4" s="5" t="s">
        <v>1</v>
      </c>
      <c r="E4" s="5" t="s">
        <v>104</v>
      </c>
      <c r="F4" s="9" t="s">
        <v>106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97848</v>
      </c>
      <c r="D5" s="14">
        <f>C$5/C5*70</f>
        <v>70</v>
      </c>
      <c r="E5" s="20" t="s">
        <v>105</v>
      </c>
      <c r="F5" s="14">
        <v>0</v>
      </c>
      <c r="G5" s="14">
        <f>D5+F5</f>
        <v>70</v>
      </c>
      <c r="H5" s="16">
        <v>1</v>
      </c>
      <c r="I5" s="17">
        <v>73500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4" sqref="F24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24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918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17">
        <v>875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E23" sqref="E23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25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103</v>
      </c>
      <c r="D4" s="5" t="s">
        <v>1</v>
      </c>
      <c r="E4" s="5" t="s">
        <v>104</v>
      </c>
      <c r="F4" s="9" t="s">
        <v>106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7</v>
      </c>
      <c r="B5" s="19" t="s">
        <v>97</v>
      </c>
      <c r="C5" s="13">
        <v>318816</v>
      </c>
      <c r="D5" s="14">
        <f>C$5/C5*70</f>
        <v>70</v>
      </c>
      <c r="E5" s="39" t="s">
        <v>108</v>
      </c>
      <c r="F5" s="14" t="s">
        <v>107</v>
      </c>
      <c r="G5" s="14">
        <v>95</v>
      </c>
      <c r="H5" s="16">
        <v>1</v>
      </c>
      <c r="I5" s="17">
        <v>360000</v>
      </c>
    </row>
    <row r="6" spans="1:9" s="28" customFormat="1" ht="80.25" customHeight="1">
      <c r="A6" s="29">
        <v>12</v>
      </c>
      <c r="B6" s="35" t="s">
        <v>100</v>
      </c>
      <c r="C6" s="23">
        <v>354834</v>
      </c>
      <c r="D6" s="24">
        <f>C$5/C6*70</f>
        <v>62.89453660021306</v>
      </c>
      <c r="E6" s="40" t="s">
        <v>109</v>
      </c>
      <c r="F6" s="24">
        <v>0</v>
      </c>
      <c r="G6" s="24">
        <f>D6+F6</f>
        <v>62.89453660021306</v>
      </c>
      <c r="H6" s="26">
        <v>2</v>
      </c>
      <c r="I6" s="17"/>
    </row>
    <row r="13" spans="4:11" ht="64.5" customHeight="1">
      <c r="D13" s="51"/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28" sqref="E28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26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28913.5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17">
        <v>29400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B28" sqref="B28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142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8" t="s">
        <v>100</v>
      </c>
      <c r="C5" s="13">
        <v>113400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33">
        <v>96000</v>
      </c>
    </row>
    <row r="6" spans="1:9" s="28" customFormat="1" ht="80.25" customHeight="1">
      <c r="A6" s="29">
        <v>1</v>
      </c>
      <c r="B6" s="35" t="s">
        <v>96</v>
      </c>
      <c r="C6" s="23">
        <v>242400</v>
      </c>
      <c r="D6" s="24">
        <f>C$5/C6*95</f>
        <v>44.443069306930695</v>
      </c>
      <c r="E6" s="25">
        <v>2</v>
      </c>
      <c r="F6" s="24">
        <v>5</v>
      </c>
      <c r="G6" s="24">
        <f>D6+F6</f>
        <v>49.443069306930695</v>
      </c>
      <c r="H6" s="26">
        <v>2</v>
      </c>
      <c r="I6" s="17"/>
    </row>
    <row r="14" spans="4:11" ht="64.5" customHeight="1">
      <c r="D14" s="51"/>
      <c r="E14" s="52"/>
      <c r="F14" s="52"/>
      <c r="G14" s="52"/>
      <c r="H14" s="52"/>
      <c r="J14" s="7"/>
      <c r="K14" s="7"/>
    </row>
  </sheetData>
  <sheetProtection/>
  <mergeCells count="4">
    <mergeCell ref="D14:H14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I12" sqref="I12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27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16</v>
      </c>
      <c r="B5" s="18" t="s">
        <v>102</v>
      </c>
      <c r="C5" s="13">
        <v>35586</v>
      </c>
      <c r="D5" s="14">
        <f>C$5/C5*95</f>
        <v>95</v>
      </c>
      <c r="E5" s="20" t="s">
        <v>35</v>
      </c>
      <c r="F5" s="14">
        <v>5</v>
      </c>
      <c r="G5" s="14">
        <f>D5+F5</f>
        <v>100</v>
      </c>
      <c r="H5" s="16">
        <v>1</v>
      </c>
      <c r="I5" s="17">
        <v>35640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D24" sqref="D24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28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18</v>
      </c>
      <c r="B5" s="18" t="s">
        <v>110</v>
      </c>
      <c r="C5" s="13">
        <v>51192</v>
      </c>
      <c r="D5" s="14">
        <f>C$5/C5*95</f>
        <v>95</v>
      </c>
      <c r="E5" s="20" t="s">
        <v>35</v>
      </c>
      <c r="F5" s="14">
        <v>5</v>
      </c>
      <c r="G5" s="14">
        <f>D5+F5</f>
        <v>100</v>
      </c>
      <c r="H5" s="16">
        <v>1</v>
      </c>
      <c r="I5" s="17">
        <v>54000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21" sqref="E21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29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13</v>
      </c>
      <c r="B5" s="18" t="s">
        <v>111</v>
      </c>
      <c r="C5" s="13">
        <v>4185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17">
        <v>4250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5" sqref="F2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30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151266.3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17">
        <v>146067.5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6" sqref="F26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31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30132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17">
        <v>25420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E24" sqref="E24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32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103</v>
      </c>
      <c r="D4" s="5" t="s">
        <v>1</v>
      </c>
      <c r="E4" s="5" t="s">
        <v>104</v>
      </c>
      <c r="F4" s="9" t="s">
        <v>106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7</v>
      </c>
      <c r="B5" s="19" t="s">
        <v>97</v>
      </c>
      <c r="C5" s="13">
        <v>190208</v>
      </c>
      <c r="D5" s="14">
        <f>C$5/C5*70</f>
        <v>70</v>
      </c>
      <c r="E5" s="39" t="s">
        <v>108</v>
      </c>
      <c r="F5" s="14" t="s">
        <v>107</v>
      </c>
      <c r="G5" s="14">
        <v>95</v>
      </c>
      <c r="H5" s="16">
        <v>1</v>
      </c>
      <c r="I5" s="17">
        <v>320000</v>
      </c>
    </row>
    <row r="6" spans="1:9" s="28" customFormat="1" ht="80.25" customHeight="1">
      <c r="A6" s="29">
        <v>12</v>
      </c>
      <c r="B6" s="35" t="s">
        <v>100</v>
      </c>
      <c r="C6" s="23">
        <v>286848</v>
      </c>
      <c r="D6" s="24">
        <f>C$5/C6*70</f>
        <v>46.41677822400714</v>
      </c>
      <c r="E6" s="40" t="s">
        <v>109</v>
      </c>
      <c r="F6" s="24">
        <v>0</v>
      </c>
      <c r="G6" s="24">
        <v>46.42</v>
      </c>
      <c r="H6" s="26">
        <v>2</v>
      </c>
      <c r="I6" s="17"/>
    </row>
    <row r="13" spans="4:11" ht="64.5" customHeight="1">
      <c r="D13" s="51"/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F18" sqref="F18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33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103</v>
      </c>
      <c r="D4" s="5" t="s">
        <v>1</v>
      </c>
      <c r="E4" s="5" t="s">
        <v>104</v>
      </c>
      <c r="F4" s="9" t="s">
        <v>106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18</v>
      </c>
      <c r="B5" s="18" t="s">
        <v>110</v>
      </c>
      <c r="C5" s="13">
        <v>226450</v>
      </c>
      <c r="D5" s="14">
        <f>C$5/C5*70</f>
        <v>70</v>
      </c>
      <c r="E5" s="39" t="s">
        <v>112</v>
      </c>
      <c r="F5" s="41" t="s">
        <v>113</v>
      </c>
      <c r="G5" s="14">
        <v>100</v>
      </c>
      <c r="H5" s="16">
        <v>1</v>
      </c>
      <c r="I5" s="17">
        <v>280000</v>
      </c>
    </row>
    <row r="6" spans="1:9" s="28" customFormat="1" ht="80.25" customHeight="1">
      <c r="A6" s="29">
        <v>9</v>
      </c>
      <c r="B6" s="35" t="s">
        <v>99</v>
      </c>
      <c r="C6" s="23">
        <v>237020</v>
      </c>
      <c r="D6" s="24">
        <f>C$5/C6*70</f>
        <v>66.87832250443</v>
      </c>
      <c r="E6" s="40" t="s">
        <v>112</v>
      </c>
      <c r="F6" s="42" t="s">
        <v>113</v>
      </c>
      <c r="G6" s="24">
        <v>96.88</v>
      </c>
      <c r="H6" s="26">
        <v>2</v>
      </c>
      <c r="I6" s="17"/>
    </row>
    <row r="7" spans="1:9" s="28" customFormat="1" ht="80.25" customHeight="1">
      <c r="A7" s="29">
        <v>12</v>
      </c>
      <c r="B7" s="35" t="s">
        <v>100</v>
      </c>
      <c r="C7" s="23">
        <v>434700</v>
      </c>
      <c r="D7" s="24">
        <f>C$5/C7*70</f>
        <v>36.46537842190016</v>
      </c>
      <c r="E7" s="40" t="s">
        <v>109</v>
      </c>
      <c r="F7" s="24">
        <v>0</v>
      </c>
      <c r="G7" s="24">
        <v>36.47</v>
      </c>
      <c r="H7" s="26">
        <v>3</v>
      </c>
      <c r="I7" s="17"/>
    </row>
    <row r="14" spans="4:11" ht="64.5" customHeight="1">
      <c r="D14" s="51"/>
      <c r="E14" s="52"/>
      <c r="F14" s="52"/>
      <c r="G14" s="52"/>
      <c r="H14" s="52"/>
      <c r="J14" s="7"/>
      <c r="K14" s="7"/>
    </row>
  </sheetData>
  <sheetProtection/>
  <mergeCells count="4">
    <mergeCell ref="D14:H14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C15" sqref="C1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34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103</v>
      </c>
      <c r="D4" s="5" t="s">
        <v>1</v>
      </c>
      <c r="E4" s="5" t="s">
        <v>104</v>
      </c>
      <c r="F4" s="9" t="s">
        <v>106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18</v>
      </c>
      <c r="B5" s="18" t="s">
        <v>110</v>
      </c>
      <c r="C5" s="13">
        <v>288700</v>
      </c>
      <c r="D5" s="14">
        <f>C$5/C5*70</f>
        <v>70</v>
      </c>
      <c r="E5" s="39" t="s">
        <v>112</v>
      </c>
      <c r="F5" s="14">
        <v>30</v>
      </c>
      <c r="G5" s="14">
        <v>100</v>
      </c>
      <c r="H5" s="16">
        <v>1</v>
      </c>
      <c r="I5" s="33">
        <v>300000</v>
      </c>
    </row>
    <row r="6" spans="1:9" s="28" customFormat="1" ht="80.25" customHeight="1">
      <c r="A6" s="29">
        <v>12</v>
      </c>
      <c r="B6" s="35" t="s">
        <v>100</v>
      </c>
      <c r="C6" s="23">
        <v>293760</v>
      </c>
      <c r="D6" s="24">
        <f>C$5/C6*70</f>
        <v>68.79425381263617</v>
      </c>
      <c r="E6" s="40" t="s">
        <v>109</v>
      </c>
      <c r="F6" s="24">
        <v>0</v>
      </c>
      <c r="G6" s="24">
        <v>68.79</v>
      </c>
      <c r="H6" s="26">
        <v>2</v>
      </c>
      <c r="I6" s="17"/>
    </row>
    <row r="13" spans="4:11" ht="64.5" customHeight="1">
      <c r="D13" s="51"/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21" sqref="F21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36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</v>
      </c>
      <c r="B5" s="18" t="s">
        <v>96</v>
      </c>
      <c r="C5" s="13">
        <v>53350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99000</v>
      </c>
    </row>
    <row r="6" spans="1:9" s="28" customFormat="1" ht="80.25" customHeight="1">
      <c r="A6" s="21">
        <v>18</v>
      </c>
      <c r="B6" s="22" t="s">
        <v>110</v>
      </c>
      <c r="C6" s="23">
        <v>88495</v>
      </c>
      <c r="D6" s="24">
        <f>C$5/C6*95</f>
        <v>57.271597265382226</v>
      </c>
      <c r="E6" s="38" t="s">
        <v>35</v>
      </c>
      <c r="F6" s="24">
        <v>5</v>
      </c>
      <c r="G6" s="24">
        <f>D6+F6</f>
        <v>62.271597265382226</v>
      </c>
      <c r="H6" s="26">
        <v>2</v>
      </c>
      <c r="I6" s="31"/>
    </row>
    <row r="13" spans="4:11" ht="64.5" customHeight="1">
      <c r="D13" s="51"/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30" sqref="F30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38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2643.3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17">
        <v>2640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D30" sqref="D30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8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7</v>
      </c>
      <c r="B5" s="19" t="s">
        <v>97</v>
      </c>
      <c r="C5" s="13">
        <v>39325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37700</v>
      </c>
    </row>
    <row r="13" spans="4:11" ht="64.5" customHeight="1">
      <c r="D13" s="51"/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21" sqref="F21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39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38868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38400</v>
      </c>
    </row>
    <row r="6" spans="1:9" s="28" customFormat="1" ht="80.25" customHeight="1">
      <c r="A6" s="21">
        <v>18</v>
      </c>
      <c r="B6" s="22" t="s">
        <v>110</v>
      </c>
      <c r="C6" s="23">
        <v>43872</v>
      </c>
      <c r="D6" s="24">
        <f>C$5/C6*95</f>
        <v>84.16438730853392</v>
      </c>
      <c r="E6" s="38" t="s">
        <v>35</v>
      </c>
      <c r="F6" s="24">
        <v>5</v>
      </c>
      <c r="G6" s="24">
        <f>D6+F6</f>
        <v>89.16438730853392</v>
      </c>
      <c r="H6" s="26">
        <v>2</v>
      </c>
      <c r="I6" s="31"/>
    </row>
    <row r="13" spans="4:11" ht="64.5" customHeight="1">
      <c r="D13" s="51"/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25" sqref="E2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40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103</v>
      </c>
      <c r="D4" s="5" t="s">
        <v>1</v>
      </c>
      <c r="E4" s="5" t="s">
        <v>104</v>
      </c>
      <c r="F4" s="9" t="s">
        <v>106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8" t="s">
        <v>100</v>
      </c>
      <c r="C5" s="13">
        <v>69077.5</v>
      </c>
      <c r="D5" s="14">
        <f>C$5/C5*70</f>
        <v>70</v>
      </c>
      <c r="E5" s="20" t="s">
        <v>114</v>
      </c>
      <c r="F5" s="14">
        <v>0</v>
      </c>
      <c r="G5" s="14">
        <v>70</v>
      </c>
      <c r="H5" s="16">
        <v>1</v>
      </c>
      <c r="I5" s="33">
        <v>72500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8" sqref="F28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41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4</v>
      </c>
      <c r="B5" s="18" t="s">
        <v>115</v>
      </c>
      <c r="C5" s="13">
        <v>37616.4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49900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I12" sqref="I12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42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4</v>
      </c>
      <c r="B5" s="18" t="s">
        <v>115</v>
      </c>
      <c r="C5" s="13">
        <v>46440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46000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7" sqref="F27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43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4</v>
      </c>
      <c r="B5" s="18" t="s">
        <v>115</v>
      </c>
      <c r="C5" s="13">
        <v>42768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45100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23" sqref="E23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44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4</v>
      </c>
      <c r="B5" s="18" t="s">
        <v>115</v>
      </c>
      <c r="C5" s="13">
        <v>26730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27000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E21" sqref="E21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45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4</v>
      </c>
      <c r="B5" s="18" t="s">
        <v>115</v>
      </c>
      <c r="C5" s="13">
        <v>257688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261500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8" sqref="F28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46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18</v>
      </c>
      <c r="B5" s="19" t="s">
        <v>110</v>
      </c>
      <c r="C5" s="13">
        <v>15372</v>
      </c>
      <c r="D5" s="14">
        <f>C$5/C5*95</f>
        <v>95</v>
      </c>
      <c r="E5" s="20" t="s">
        <v>35</v>
      </c>
      <c r="F5" s="14">
        <v>5</v>
      </c>
      <c r="G5" s="14">
        <f>D5+F5</f>
        <v>100</v>
      </c>
      <c r="H5" s="16">
        <v>1</v>
      </c>
      <c r="I5" s="17">
        <v>25920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G25" sqref="G2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47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18</v>
      </c>
      <c r="B5" s="50" t="s">
        <v>110</v>
      </c>
      <c r="C5" s="13">
        <v>37890</v>
      </c>
      <c r="D5" s="14">
        <f>C$5/C5*95</f>
        <v>95</v>
      </c>
      <c r="E5" s="20" t="s">
        <v>35</v>
      </c>
      <c r="F5" s="14">
        <v>5</v>
      </c>
      <c r="G5" s="14">
        <f>D5+F5</f>
        <v>100</v>
      </c>
      <c r="H5" s="16">
        <v>1</v>
      </c>
      <c r="I5" s="33">
        <v>69300</v>
      </c>
    </row>
    <row r="6" spans="1:9" s="28" customFormat="1" ht="80.25" customHeight="1">
      <c r="A6" s="21">
        <v>9</v>
      </c>
      <c r="B6" s="22" t="s">
        <v>99</v>
      </c>
      <c r="C6" s="23">
        <v>46170</v>
      </c>
      <c r="D6" s="24">
        <f>C$5/C6*95</f>
        <v>77.96296296296296</v>
      </c>
      <c r="E6" s="38" t="s">
        <v>37</v>
      </c>
      <c r="F6" s="24">
        <v>5</v>
      </c>
      <c r="G6" s="24">
        <f>D6+F6</f>
        <v>82.96296296296296</v>
      </c>
      <c r="H6" s="26">
        <v>2</v>
      </c>
      <c r="I6" s="31"/>
    </row>
    <row r="13" spans="4:11" ht="64.5" customHeight="1">
      <c r="D13" s="51"/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7" sqref="F27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48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7</v>
      </c>
      <c r="B5" s="19" t="s">
        <v>97</v>
      </c>
      <c r="C5" s="13">
        <v>25560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25920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D31" sqref="D31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9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27702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27000</v>
      </c>
    </row>
    <row r="13" spans="4:11" ht="64.5" customHeight="1">
      <c r="D13" s="51"/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13"/>
  </sheetPr>
  <dimension ref="A1:L12"/>
  <sheetViews>
    <sheetView workbookViewId="0" topLeftCell="A1">
      <selection activeCell="D12" sqref="D12:H12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49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/>
      <c r="B5" s="19" t="s">
        <v>15</v>
      </c>
      <c r="C5" s="13"/>
      <c r="D5" s="14"/>
      <c r="E5" s="15"/>
      <c r="F5" s="14"/>
      <c r="G5" s="14"/>
      <c r="H5" s="16"/>
      <c r="I5" s="17"/>
    </row>
    <row r="12" spans="4:11" ht="64.5" customHeight="1">
      <c r="D12" s="51" t="s">
        <v>139</v>
      </c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I11" sqref="I11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50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18</v>
      </c>
      <c r="B5" s="50" t="s">
        <v>110</v>
      </c>
      <c r="C5" s="13">
        <v>53900</v>
      </c>
      <c r="D5" s="14">
        <f>C$5/C5*95</f>
        <v>95</v>
      </c>
      <c r="E5" s="20" t="s">
        <v>35</v>
      </c>
      <c r="F5" s="14">
        <v>5</v>
      </c>
      <c r="G5" s="14">
        <f>D5+F5</f>
        <v>100</v>
      </c>
      <c r="H5" s="16">
        <v>1</v>
      </c>
      <c r="I5" s="33">
        <v>56000</v>
      </c>
    </row>
    <row r="6" spans="1:9" s="28" customFormat="1" ht="80.25" customHeight="1">
      <c r="A6" s="21">
        <v>9</v>
      </c>
      <c r="B6" s="22" t="s">
        <v>99</v>
      </c>
      <c r="C6" s="23">
        <v>75600</v>
      </c>
      <c r="D6" s="24">
        <f>C$5/C6*95</f>
        <v>67.73148148148148</v>
      </c>
      <c r="E6" s="38" t="s">
        <v>37</v>
      </c>
      <c r="F6" s="24">
        <v>5</v>
      </c>
      <c r="G6" s="24">
        <f>D6+F6</f>
        <v>72.73148148148148</v>
      </c>
      <c r="H6" s="26">
        <v>2</v>
      </c>
      <c r="I6" s="31"/>
    </row>
    <row r="13" spans="4:11" ht="64.5" customHeight="1">
      <c r="D13" s="51"/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30" sqref="F30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51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17</v>
      </c>
      <c r="B5" s="18" t="s">
        <v>116</v>
      </c>
      <c r="C5" s="13">
        <v>76361.5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76135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L6" sqref="L6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52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12</v>
      </c>
      <c r="B5" s="47" t="s">
        <v>100</v>
      </c>
      <c r="C5" s="13">
        <v>24776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21260</v>
      </c>
    </row>
    <row r="6" spans="1:9" s="28" customFormat="1" ht="80.25" customHeight="1">
      <c r="A6" s="21">
        <v>8</v>
      </c>
      <c r="B6" s="44" t="s">
        <v>117</v>
      </c>
      <c r="C6" s="23">
        <v>28416</v>
      </c>
      <c r="D6" s="24">
        <f>C$5/C6*95</f>
        <v>82.83079954954955</v>
      </c>
      <c r="E6" s="25">
        <v>2</v>
      </c>
      <c r="F6" s="24">
        <v>5</v>
      </c>
      <c r="G6" s="24">
        <f>D6+F6</f>
        <v>87.83079954954955</v>
      </c>
      <c r="H6" s="26">
        <v>2</v>
      </c>
      <c r="I6" s="17"/>
    </row>
    <row r="7" spans="1:9" s="28" customFormat="1" ht="80.25" customHeight="1">
      <c r="A7" s="21">
        <v>1</v>
      </c>
      <c r="B7" s="22" t="s">
        <v>96</v>
      </c>
      <c r="C7" s="23">
        <v>40740</v>
      </c>
      <c r="D7" s="24">
        <f>C$5/C7*95</f>
        <v>57.774177712322036</v>
      </c>
      <c r="E7" s="38" t="s">
        <v>37</v>
      </c>
      <c r="F7" s="24">
        <v>5</v>
      </c>
      <c r="G7" s="24">
        <f>D7+F7</f>
        <v>62.774177712322036</v>
      </c>
      <c r="H7" s="26">
        <v>3</v>
      </c>
      <c r="I7" s="31"/>
    </row>
    <row r="14" spans="4:11" ht="64.5" customHeight="1">
      <c r="D14" s="51"/>
      <c r="E14" s="52"/>
      <c r="F14" s="52"/>
      <c r="G14" s="52"/>
      <c r="H14" s="52"/>
      <c r="J14" s="7"/>
      <c r="K14" s="7"/>
    </row>
  </sheetData>
  <sheetProtection/>
  <mergeCells count="4">
    <mergeCell ref="D14:H14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F16" sqref="F16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53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12</v>
      </c>
      <c r="B5" s="47" t="s">
        <v>100</v>
      </c>
      <c r="C5" s="13">
        <v>37750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25000</v>
      </c>
    </row>
    <row r="6" spans="1:9" s="28" customFormat="1" ht="80.25" customHeight="1">
      <c r="A6" s="21">
        <v>6</v>
      </c>
      <c r="B6" s="43" t="s">
        <v>118</v>
      </c>
      <c r="C6" s="23">
        <v>41250</v>
      </c>
      <c r="D6" s="24">
        <f>C$5/C6*95</f>
        <v>86.93939393939394</v>
      </c>
      <c r="E6" s="25">
        <v>2</v>
      </c>
      <c r="F6" s="24">
        <v>5</v>
      </c>
      <c r="G6" s="24">
        <f>D6+F6</f>
        <v>91.93939393939394</v>
      </c>
      <c r="H6" s="26">
        <v>2</v>
      </c>
      <c r="I6" s="17"/>
    </row>
    <row r="7" spans="1:9" s="28" customFormat="1" ht="80.25" customHeight="1">
      <c r="A7" s="21">
        <v>1</v>
      </c>
      <c r="B7" s="22" t="s">
        <v>96</v>
      </c>
      <c r="C7" s="23">
        <v>62500</v>
      </c>
      <c r="D7" s="24">
        <f>C$5/C7*95</f>
        <v>57.379999999999995</v>
      </c>
      <c r="E7" s="48">
        <v>2</v>
      </c>
      <c r="F7" s="24">
        <v>5</v>
      </c>
      <c r="G7" s="24">
        <f>D7+F7</f>
        <v>62.379999999999995</v>
      </c>
      <c r="H7" s="26">
        <v>3</v>
      </c>
      <c r="I7" s="31"/>
    </row>
    <row r="14" spans="4:11" ht="64.5" customHeight="1">
      <c r="D14" s="51"/>
      <c r="E14" s="52"/>
      <c r="F14" s="52"/>
      <c r="G14" s="52"/>
      <c r="H14" s="52"/>
      <c r="J14" s="7"/>
      <c r="K14" s="7"/>
    </row>
  </sheetData>
  <sheetProtection/>
  <mergeCells count="4">
    <mergeCell ref="D14:H14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16" sqref="F16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54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12</v>
      </c>
      <c r="B5" s="47" t="s">
        <v>100</v>
      </c>
      <c r="C5" s="13">
        <v>576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585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K13" sqref="K13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55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17</v>
      </c>
      <c r="B5" s="46" t="s">
        <v>116</v>
      </c>
      <c r="C5" s="13">
        <v>4500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4500</v>
      </c>
    </row>
    <row r="6" spans="1:9" s="28" customFormat="1" ht="80.25" customHeight="1">
      <c r="A6" s="21">
        <v>11</v>
      </c>
      <c r="B6" s="44" t="s">
        <v>119</v>
      </c>
      <c r="C6" s="23">
        <v>8100</v>
      </c>
      <c r="D6" s="24">
        <f>C$5/C6*95</f>
        <v>52.77777777777778</v>
      </c>
      <c r="E6" s="25">
        <v>2</v>
      </c>
      <c r="F6" s="24">
        <v>5</v>
      </c>
      <c r="G6" s="24">
        <f>D6+F6</f>
        <v>57.77777777777778</v>
      </c>
      <c r="H6" s="26">
        <v>2</v>
      </c>
      <c r="I6" s="17"/>
    </row>
    <row r="13" spans="4:11" ht="64.5" customHeight="1">
      <c r="D13" s="51"/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13"/>
  </sheetPr>
  <dimension ref="A1:L12"/>
  <sheetViews>
    <sheetView workbookViewId="0" topLeftCell="A1">
      <selection activeCell="D12" sqref="D12:H12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56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/>
      <c r="B5" s="46" t="s">
        <v>15</v>
      </c>
      <c r="C5" s="13"/>
      <c r="D5" s="14"/>
      <c r="E5" s="15"/>
      <c r="F5" s="14"/>
      <c r="G5" s="14"/>
      <c r="H5" s="16"/>
      <c r="I5" s="17">
        <v>4500</v>
      </c>
    </row>
    <row r="12" spans="4:11" ht="64.5" customHeight="1">
      <c r="D12" s="51" t="s">
        <v>140</v>
      </c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32" sqref="F32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57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12</v>
      </c>
      <c r="B5" s="47" t="s">
        <v>100</v>
      </c>
      <c r="C5" s="13">
        <v>18248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16385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I12" sqref="I12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58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12</v>
      </c>
      <c r="B5" s="47" t="s">
        <v>100</v>
      </c>
      <c r="C5" s="13">
        <v>27054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15600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D18" sqref="D18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10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7</v>
      </c>
      <c r="B5" s="19" t="s">
        <v>97</v>
      </c>
      <c r="C5" s="13">
        <v>43910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50000</v>
      </c>
    </row>
    <row r="6" spans="1:9" s="28" customFormat="1" ht="80.25" customHeight="1">
      <c r="A6" s="21">
        <v>19</v>
      </c>
      <c r="B6" s="34" t="s">
        <v>101</v>
      </c>
      <c r="C6" s="23">
        <v>49900</v>
      </c>
      <c r="D6" s="24">
        <f>C$5/C6*95</f>
        <v>83.59619238476954</v>
      </c>
      <c r="E6" s="37">
        <v>2</v>
      </c>
      <c r="F6" s="24">
        <v>5</v>
      </c>
      <c r="G6" s="24">
        <f>D6+F6</f>
        <v>88.59619238476954</v>
      </c>
      <c r="H6" s="26">
        <v>2</v>
      </c>
      <c r="I6" s="36"/>
    </row>
    <row r="7" spans="1:9" ht="36">
      <c r="A7" s="29">
        <v>12</v>
      </c>
      <c r="B7" s="35" t="s">
        <v>100</v>
      </c>
      <c r="C7" s="23">
        <v>51840</v>
      </c>
      <c r="D7" s="24">
        <f>C$5/C7*95</f>
        <v>80.46778549382715</v>
      </c>
      <c r="E7" s="25">
        <v>2</v>
      </c>
      <c r="F7" s="24">
        <v>5</v>
      </c>
      <c r="G7" s="24">
        <f>D7+F7</f>
        <v>85.46778549382715</v>
      </c>
      <c r="H7" s="26">
        <v>3</v>
      </c>
      <c r="I7" s="17" t="s">
        <v>98</v>
      </c>
    </row>
    <row r="14" spans="4:11" ht="64.5" customHeight="1">
      <c r="D14" s="51"/>
      <c r="E14" s="52"/>
      <c r="F14" s="52"/>
      <c r="G14" s="52"/>
      <c r="H14" s="52"/>
      <c r="J14" s="7"/>
      <c r="K14" s="7"/>
    </row>
  </sheetData>
  <sheetProtection/>
  <mergeCells count="4">
    <mergeCell ref="D14:H14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K9" sqref="K9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59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8</v>
      </c>
      <c r="B5" s="47" t="s">
        <v>117</v>
      </c>
      <c r="C5" s="13">
        <v>2124</v>
      </c>
      <c r="D5" s="14">
        <f aca="true" t="shared" si="0" ref="D5:D10">C$5/C5*95</f>
        <v>95</v>
      </c>
      <c r="E5" s="15">
        <v>2</v>
      </c>
      <c r="F5" s="14">
        <v>5</v>
      </c>
      <c r="G5" s="14">
        <f aca="true" t="shared" si="1" ref="G5:G10">D5+F5</f>
        <v>100</v>
      </c>
      <c r="H5" s="16">
        <v>1</v>
      </c>
      <c r="I5" s="17">
        <v>2310</v>
      </c>
    </row>
    <row r="6" spans="1:9" s="28" customFormat="1" ht="80.25" customHeight="1">
      <c r="A6" s="21">
        <v>7</v>
      </c>
      <c r="B6" s="44" t="s">
        <v>97</v>
      </c>
      <c r="C6" s="23">
        <v>2247</v>
      </c>
      <c r="D6" s="24">
        <f t="shared" si="0"/>
        <v>89.79973297730307</v>
      </c>
      <c r="E6" s="25">
        <v>2</v>
      </c>
      <c r="F6" s="24">
        <v>5</v>
      </c>
      <c r="G6" s="24">
        <f t="shared" si="1"/>
        <v>94.79973297730307</v>
      </c>
      <c r="H6" s="26">
        <v>2</v>
      </c>
      <c r="I6" s="17"/>
    </row>
    <row r="7" spans="1:9" s="28" customFormat="1" ht="80.25" customHeight="1">
      <c r="A7" s="21">
        <v>16</v>
      </c>
      <c r="B7" s="44" t="s">
        <v>102</v>
      </c>
      <c r="C7" s="23">
        <v>3429</v>
      </c>
      <c r="D7" s="24">
        <f t="shared" si="0"/>
        <v>58.84514435695539</v>
      </c>
      <c r="E7" s="30" t="s">
        <v>35</v>
      </c>
      <c r="F7" s="24">
        <v>5</v>
      </c>
      <c r="G7" s="24">
        <f t="shared" si="1"/>
        <v>63.84514435695539</v>
      </c>
      <c r="H7" s="26">
        <v>3</v>
      </c>
      <c r="I7" s="17"/>
    </row>
    <row r="8" spans="1:9" s="28" customFormat="1" ht="80.25" customHeight="1">
      <c r="A8" s="21">
        <v>18</v>
      </c>
      <c r="B8" s="44" t="s">
        <v>110</v>
      </c>
      <c r="C8" s="23">
        <v>3696</v>
      </c>
      <c r="D8" s="24">
        <f t="shared" si="0"/>
        <v>54.59415584415584</v>
      </c>
      <c r="E8" s="30" t="s">
        <v>35</v>
      </c>
      <c r="F8" s="24">
        <v>5</v>
      </c>
      <c r="G8" s="24">
        <f t="shared" si="1"/>
        <v>59.59415584415584</v>
      </c>
      <c r="H8" s="26">
        <v>4</v>
      </c>
      <c r="I8" s="17"/>
    </row>
    <row r="9" spans="1:9" s="28" customFormat="1" ht="80.25" customHeight="1">
      <c r="A9" s="21">
        <v>1</v>
      </c>
      <c r="B9" s="44" t="s">
        <v>96</v>
      </c>
      <c r="C9" s="23">
        <v>4190</v>
      </c>
      <c r="D9" s="24">
        <f t="shared" si="0"/>
        <v>48.15751789976134</v>
      </c>
      <c r="E9" s="25">
        <v>2</v>
      </c>
      <c r="F9" s="24">
        <v>5</v>
      </c>
      <c r="G9" s="24">
        <f t="shared" si="1"/>
        <v>53.15751789976134</v>
      </c>
      <c r="H9" s="26">
        <v>5</v>
      </c>
      <c r="I9" s="17"/>
    </row>
    <row r="10" spans="1:9" s="28" customFormat="1" ht="80.25" customHeight="1">
      <c r="A10" s="21">
        <v>12</v>
      </c>
      <c r="B10" s="44" t="s">
        <v>100</v>
      </c>
      <c r="C10" s="23">
        <v>5872</v>
      </c>
      <c r="D10" s="24">
        <f t="shared" si="0"/>
        <v>34.36307901907357</v>
      </c>
      <c r="E10" s="25">
        <v>2</v>
      </c>
      <c r="F10" s="24">
        <v>5</v>
      </c>
      <c r="G10" s="24">
        <f t="shared" si="1"/>
        <v>39.36307901907357</v>
      </c>
      <c r="H10" s="26">
        <v>6</v>
      </c>
      <c r="I10" s="17"/>
    </row>
    <row r="17" spans="4:11" ht="64.5" customHeight="1">
      <c r="D17" s="51"/>
      <c r="E17" s="52"/>
      <c r="F17" s="52"/>
      <c r="G17" s="52"/>
      <c r="H17" s="52"/>
      <c r="J17" s="7"/>
      <c r="K17" s="7"/>
    </row>
  </sheetData>
  <sheetProtection/>
  <mergeCells count="4">
    <mergeCell ref="D17:H17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G22" sqref="G22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60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7</v>
      </c>
      <c r="B5" s="46" t="s">
        <v>97</v>
      </c>
      <c r="C5" s="13">
        <v>4939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33">
        <v>4472.5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I13" sqref="I13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61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12</v>
      </c>
      <c r="B5" s="46" t="s">
        <v>100</v>
      </c>
      <c r="C5" s="13">
        <v>16240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33">
        <v>15750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indexed="10"/>
  </sheetPr>
  <dimension ref="A1:L12"/>
  <sheetViews>
    <sheetView workbookViewId="0" topLeftCell="A1">
      <selection activeCell="D12" sqref="D12:H12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62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6</v>
      </c>
      <c r="B5" s="46" t="s">
        <v>118</v>
      </c>
      <c r="C5" s="13">
        <v>17280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17">
        <v>3600</v>
      </c>
    </row>
    <row r="6" spans="1:9" s="28" customFormat="1" ht="80.25" customHeight="1">
      <c r="A6" s="21">
        <v>14</v>
      </c>
      <c r="B6" s="44" t="s">
        <v>120</v>
      </c>
      <c r="C6" s="23">
        <v>19260</v>
      </c>
      <c r="D6" s="24">
        <f>C$5/C6*95</f>
        <v>85.23364485981308</v>
      </c>
      <c r="E6" s="25">
        <v>2</v>
      </c>
      <c r="F6" s="24">
        <v>5</v>
      </c>
      <c r="G6" s="24">
        <f>D6+F6</f>
        <v>90.23364485981308</v>
      </c>
      <c r="H6" s="26">
        <v>2</v>
      </c>
      <c r="I6" s="17"/>
    </row>
    <row r="7" spans="1:9" s="28" customFormat="1" ht="80.25" customHeight="1">
      <c r="A7" s="21">
        <v>8</v>
      </c>
      <c r="B7" s="44" t="s">
        <v>121</v>
      </c>
      <c r="C7" s="23">
        <v>28080</v>
      </c>
      <c r="D7" s="24">
        <f>C$5/C7*95</f>
        <v>58.46153846153847</v>
      </c>
      <c r="E7" s="25">
        <v>2</v>
      </c>
      <c r="F7" s="24">
        <v>5</v>
      </c>
      <c r="G7" s="24">
        <f>D7+F7</f>
        <v>63.46153846153847</v>
      </c>
      <c r="H7" s="26">
        <v>3</v>
      </c>
      <c r="I7" s="17"/>
    </row>
    <row r="8" spans="1:9" s="28" customFormat="1" ht="80.25" customHeight="1">
      <c r="A8" s="21">
        <v>18</v>
      </c>
      <c r="B8" s="44" t="s">
        <v>110</v>
      </c>
      <c r="C8" s="23">
        <v>30240</v>
      </c>
      <c r="D8" s="24">
        <f>C$5/C8*95</f>
        <v>54.285714285714285</v>
      </c>
      <c r="E8" s="30" t="s">
        <v>35</v>
      </c>
      <c r="F8" s="24">
        <v>5</v>
      </c>
      <c r="G8" s="24">
        <f>D8+F8</f>
        <v>59.285714285714285</v>
      </c>
      <c r="H8" s="26">
        <v>4</v>
      </c>
      <c r="I8" s="17"/>
    </row>
    <row r="12" spans="4:11" ht="87.75" customHeight="1">
      <c r="D12" s="51" t="s">
        <v>143</v>
      </c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M8" sqref="M8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63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8</v>
      </c>
      <c r="B5" s="46" t="s">
        <v>121</v>
      </c>
      <c r="C5" s="13">
        <v>4050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33">
        <v>4950</v>
      </c>
    </row>
    <row r="6" spans="1:9" s="28" customFormat="1" ht="80.25" customHeight="1">
      <c r="A6" s="21">
        <v>6</v>
      </c>
      <c r="B6" s="44" t="s">
        <v>118</v>
      </c>
      <c r="C6" s="23">
        <v>4500</v>
      </c>
      <c r="D6" s="24">
        <f>C$5/C6*95</f>
        <v>85.5</v>
      </c>
      <c r="E6" s="25">
        <v>2</v>
      </c>
      <c r="F6" s="24">
        <v>5</v>
      </c>
      <c r="G6" s="24">
        <f>D6+F6</f>
        <v>90.5</v>
      </c>
      <c r="H6" s="26">
        <v>2</v>
      </c>
      <c r="I6" s="17"/>
    </row>
    <row r="7" spans="1:9" s="28" customFormat="1" ht="80.25" customHeight="1">
      <c r="A7" s="21">
        <v>14</v>
      </c>
      <c r="B7" s="44" t="s">
        <v>120</v>
      </c>
      <c r="C7" s="23">
        <v>4500</v>
      </c>
      <c r="D7" s="24">
        <f>C$5/C7*95</f>
        <v>85.5</v>
      </c>
      <c r="E7" s="25">
        <v>2</v>
      </c>
      <c r="F7" s="24">
        <v>5</v>
      </c>
      <c r="G7" s="24">
        <f>D7+F7</f>
        <v>90.5</v>
      </c>
      <c r="H7" s="26">
        <v>2</v>
      </c>
      <c r="I7" s="17"/>
    </row>
    <row r="8" spans="1:9" s="28" customFormat="1" ht="80.25" customHeight="1">
      <c r="A8" s="21">
        <v>18</v>
      </c>
      <c r="B8" s="44" t="s">
        <v>110</v>
      </c>
      <c r="C8" s="23">
        <v>6750</v>
      </c>
      <c r="D8" s="24">
        <f>C$5/C8*95</f>
        <v>57</v>
      </c>
      <c r="E8" s="30" t="s">
        <v>35</v>
      </c>
      <c r="F8" s="24">
        <v>5</v>
      </c>
      <c r="G8" s="24">
        <f>D8+F8</f>
        <v>62</v>
      </c>
      <c r="H8" s="26">
        <v>3</v>
      </c>
      <c r="I8" s="17"/>
    </row>
    <row r="15" spans="4:11" ht="64.5" customHeight="1">
      <c r="D15" s="51"/>
      <c r="E15" s="52"/>
      <c r="F15" s="52"/>
      <c r="G15" s="52"/>
      <c r="H15" s="52"/>
      <c r="J15" s="7"/>
      <c r="K15" s="7"/>
    </row>
  </sheetData>
  <sheetProtection/>
  <mergeCells count="4">
    <mergeCell ref="D15:H15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F16" sqref="F16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64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14</v>
      </c>
      <c r="B5" s="47" t="s">
        <v>120</v>
      </c>
      <c r="C5" s="13">
        <v>172800</v>
      </c>
      <c r="D5" s="14">
        <f>C$5/C5*95</f>
        <v>95</v>
      </c>
      <c r="E5" s="15">
        <v>2</v>
      </c>
      <c r="F5" s="14">
        <v>5</v>
      </c>
      <c r="G5" s="14">
        <f>D5+F5</f>
        <v>100</v>
      </c>
      <c r="H5" s="16">
        <v>1</v>
      </c>
      <c r="I5" s="33">
        <v>216000</v>
      </c>
    </row>
    <row r="6" spans="1:9" s="28" customFormat="1" ht="80.25" customHeight="1">
      <c r="A6" s="21">
        <v>8</v>
      </c>
      <c r="B6" s="44" t="s">
        <v>117</v>
      </c>
      <c r="C6" s="23">
        <v>178200</v>
      </c>
      <c r="D6" s="24">
        <f>C$5/C6*95</f>
        <v>92.12121212121212</v>
      </c>
      <c r="E6" s="25">
        <v>2</v>
      </c>
      <c r="F6" s="24">
        <v>5</v>
      </c>
      <c r="G6" s="24">
        <f>D6+F6</f>
        <v>97.12121212121212</v>
      </c>
      <c r="H6" s="26">
        <v>2</v>
      </c>
      <c r="I6" s="17"/>
    </row>
    <row r="7" spans="1:9" s="28" customFormat="1" ht="80.25" customHeight="1">
      <c r="A7" s="21">
        <v>6</v>
      </c>
      <c r="B7" s="44" t="s">
        <v>118</v>
      </c>
      <c r="C7" s="23">
        <v>203400</v>
      </c>
      <c r="D7" s="24">
        <f>C$5/C7*95</f>
        <v>80.70796460176992</v>
      </c>
      <c r="E7" s="25">
        <v>2</v>
      </c>
      <c r="F7" s="24">
        <v>5</v>
      </c>
      <c r="G7" s="24">
        <f>D7+F7</f>
        <v>85.70796460176992</v>
      </c>
      <c r="H7" s="26">
        <v>2</v>
      </c>
      <c r="I7" s="17"/>
    </row>
    <row r="8" spans="1:9" s="28" customFormat="1" ht="80.25" customHeight="1">
      <c r="A8" s="21">
        <v>18</v>
      </c>
      <c r="B8" s="44" t="s">
        <v>110</v>
      </c>
      <c r="C8" s="23">
        <v>298800</v>
      </c>
      <c r="D8" s="24">
        <f>C$5/C8*95</f>
        <v>54.93975903614458</v>
      </c>
      <c r="E8" s="30" t="s">
        <v>35</v>
      </c>
      <c r="F8" s="24">
        <v>5</v>
      </c>
      <c r="G8" s="24">
        <f>D8+F8</f>
        <v>59.93975903614458</v>
      </c>
      <c r="H8" s="26">
        <v>3</v>
      </c>
      <c r="I8" s="17"/>
    </row>
    <row r="15" spans="4:11" ht="64.5" customHeight="1">
      <c r="D15" s="51"/>
      <c r="E15" s="52"/>
      <c r="F15" s="52"/>
      <c r="G15" s="52"/>
      <c r="H15" s="52"/>
      <c r="J15" s="7"/>
      <c r="K15" s="7"/>
    </row>
  </sheetData>
  <sheetProtection/>
  <mergeCells count="4">
    <mergeCell ref="D15:H15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M5" sqref="M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65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18</v>
      </c>
      <c r="B5" s="46" t="s">
        <v>110</v>
      </c>
      <c r="C5" s="13">
        <v>162750</v>
      </c>
      <c r="D5" s="14">
        <f>C$5/C5*95</f>
        <v>95</v>
      </c>
      <c r="E5" s="20" t="s">
        <v>35</v>
      </c>
      <c r="F5" s="14">
        <v>5</v>
      </c>
      <c r="G5" s="14">
        <f>D5+F5</f>
        <v>100</v>
      </c>
      <c r="H5" s="16">
        <v>1</v>
      </c>
      <c r="I5" s="33">
        <v>186000</v>
      </c>
    </row>
    <row r="6" spans="1:9" s="28" customFormat="1" ht="80.25" customHeight="1">
      <c r="A6" s="21">
        <v>14</v>
      </c>
      <c r="B6" s="44" t="s">
        <v>120</v>
      </c>
      <c r="C6" s="23">
        <v>223200</v>
      </c>
      <c r="D6" s="24">
        <f>C$5/C6*95</f>
        <v>69.27083333333333</v>
      </c>
      <c r="E6" s="25">
        <v>2</v>
      </c>
      <c r="F6" s="24">
        <v>5</v>
      </c>
      <c r="G6" s="24">
        <f>D6+F6</f>
        <v>74.27083333333333</v>
      </c>
      <c r="H6" s="26">
        <v>2</v>
      </c>
      <c r="I6" s="17"/>
    </row>
    <row r="7" spans="1:9" s="28" customFormat="1" ht="80.25" customHeight="1">
      <c r="A7" s="21">
        <v>7</v>
      </c>
      <c r="B7" s="44" t="s">
        <v>97</v>
      </c>
      <c r="C7" s="23">
        <v>260400</v>
      </c>
      <c r="D7" s="24">
        <f>C$5/C7*95</f>
        <v>59.375</v>
      </c>
      <c r="E7" s="25">
        <v>2</v>
      </c>
      <c r="F7" s="24">
        <v>5</v>
      </c>
      <c r="G7" s="24">
        <f>D7+F7</f>
        <v>64.375</v>
      </c>
      <c r="H7" s="26">
        <v>3</v>
      </c>
      <c r="I7" s="17"/>
    </row>
    <row r="8" spans="1:9" s="28" customFormat="1" ht="80.25" customHeight="1">
      <c r="A8" s="21">
        <v>16</v>
      </c>
      <c r="B8" s="44" t="s">
        <v>102</v>
      </c>
      <c r="C8" s="23">
        <v>390600</v>
      </c>
      <c r="D8" s="24">
        <f>C$5/C8*95</f>
        <v>39.583333333333336</v>
      </c>
      <c r="E8" s="30" t="s">
        <v>35</v>
      </c>
      <c r="F8" s="24">
        <v>5</v>
      </c>
      <c r="G8" s="24">
        <f>D8+F8</f>
        <v>44.583333333333336</v>
      </c>
      <c r="H8" s="26">
        <v>4</v>
      </c>
      <c r="I8" s="17"/>
    </row>
    <row r="9" spans="1:9" s="28" customFormat="1" ht="80.25" customHeight="1">
      <c r="A9" s="21">
        <v>5</v>
      </c>
      <c r="B9" s="44" t="s">
        <v>122</v>
      </c>
      <c r="C9" s="23">
        <v>227850</v>
      </c>
      <c r="D9" s="24" t="s">
        <v>123</v>
      </c>
      <c r="E9" s="30" t="s">
        <v>37</v>
      </c>
      <c r="F9" s="24" t="s">
        <v>123</v>
      </c>
      <c r="G9" s="24" t="s">
        <v>124</v>
      </c>
      <c r="H9" s="49" t="s">
        <v>125</v>
      </c>
      <c r="I9" s="17"/>
    </row>
    <row r="16" spans="4:11" ht="64.5" customHeight="1">
      <c r="D16" s="51"/>
      <c r="E16" s="52"/>
      <c r="F16" s="52"/>
      <c r="G16" s="52"/>
      <c r="H16" s="52"/>
      <c r="J16" s="7"/>
      <c r="K16" s="7"/>
    </row>
  </sheetData>
  <sheetProtection/>
  <mergeCells count="4">
    <mergeCell ref="D16:H16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M7" sqref="M7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66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8</v>
      </c>
      <c r="B5" s="46" t="s">
        <v>117</v>
      </c>
      <c r="C5" s="13">
        <v>640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33">
        <v>900</v>
      </c>
    </row>
    <row r="6" spans="1:9" s="28" customFormat="1" ht="80.25" customHeight="1">
      <c r="A6" s="21">
        <v>6</v>
      </c>
      <c r="B6" s="44" t="s">
        <v>118</v>
      </c>
      <c r="C6" s="23">
        <v>840</v>
      </c>
      <c r="D6" s="24">
        <f>C$5/C6*95</f>
        <v>72.38095238095238</v>
      </c>
      <c r="E6" s="25">
        <v>2</v>
      </c>
      <c r="F6" s="24">
        <v>5</v>
      </c>
      <c r="G6" s="24">
        <f>D6+F6</f>
        <v>77.38095238095238</v>
      </c>
      <c r="H6" s="26">
        <v>2</v>
      </c>
      <c r="I6" s="17"/>
    </row>
    <row r="7" spans="1:9" s="28" customFormat="1" ht="80.25" customHeight="1">
      <c r="A7" s="21">
        <v>14</v>
      </c>
      <c r="B7" s="44" t="s">
        <v>120</v>
      </c>
      <c r="C7" s="23">
        <v>860</v>
      </c>
      <c r="D7" s="24">
        <f>C$5/C7*95</f>
        <v>70.69767441860465</v>
      </c>
      <c r="E7" s="25">
        <v>2</v>
      </c>
      <c r="F7" s="24">
        <v>5</v>
      </c>
      <c r="G7" s="24">
        <f>D7+F7</f>
        <v>75.69767441860465</v>
      </c>
      <c r="H7" s="26">
        <v>3</v>
      </c>
      <c r="I7" s="17"/>
    </row>
    <row r="8" spans="1:9" s="28" customFormat="1" ht="80.25" customHeight="1">
      <c r="A8" s="21">
        <v>18</v>
      </c>
      <c r="B8" s="44" t="s">
        <v>110</v>
      </c>
      <c r="C8" s="23">
        <v>1300</v>
      </c>
      <c r="D8" s="24">
        <f>C$5/C8*95</f>
        <v>46.769230769230774</v>
      </c>
      <c r="E8" s="30" t="s">
        <v>35</v>
      </c>
      <c r="F8" s="24">
        <v>5</v>
      </c>
      <c r="G8" s="24">
        <f>D8+F8</f>
        <v>51.769230769230774</v>
      </c>
      <c r="H8" s="26">
        <v>4</v>
      </c>
      <c r="I8" s="17"/>
    </row>
    <row r="15" spans="4:11" ht="64.5" customHeight="1">
      <c r="D15" s="51"/>
      <c r="E15" s="52"/>
      <c r="F15" s="52"/>
      <c r="G15" s="52"/>
      <c r="H15" s="52"/>
      <c r="J15" s="7"/>
      <c r="K15" s="7"/>
    </row>
  </sheetData>
  <sheetProtection/>
  <mergeCells count="4">
    <mergeCell ref="D15:H15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L7" sqref="L7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67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14</v>
      </c>
      <c r="B5" s="46" t="s">
        <v>120</v>
      </c>
      <c r="C5" s="13">
        <v>53200</v>
      </c>
      <c r="D5" s="14">
        <f aca="true" t="shared" si="0" ref="D5:D10">C$5/C5*95</f>
        <v>95</v>
      </c>
      <c r="E5" s="20" t="s">
        <v>37</v>
      </c>
      <c r="F5" s="14">
        <v>5</v>
      </c>
      <c r="G5" s="14">
        <f aca="true" t="shared" si="1" ref="G5:G10">D5+F5</f>
        <v>100</v>
      </c>
      <c r="H5" s="16">
        <v>1</v>
      </c>
      <c r="I5" s="33">
        <v>64600</v>
      </c>
    </row>
    <row r="6" spans="1:9" s="28" customFormat="1" ht="80.25" customHeight="1">
      <c r="A6" s="21">
        <v>6</v>
      </c>
      <c r="B6" s="44" t="s">
        <v>118</v>
      </c>
      <c r="C6" s="23">
        <v>63460</v>
      </c>
      <c r="D6" s="24">
        <f t="shared" si="0"/>
        <v>79.64071856287424</v>
      </c>
      <c r="E6" s="30" t="s">
        <v>37</v>
      </c>
      <c r="F6" s="24">
        <v>5</v>
      </c>
      <c r="G6" s="24">
        <f t="shared" si="1"/>
        <v>84.64071856287424</v>
      </c>
      <c r="H6" s="26">
        <v>2</v>
      </c>
      <c r="I6" s="17"/>
    </row>
    <row r="7" spans="1:9" s="28" customFormat="1" ht="80.25" customHeight="1">
      <c r="A7" s="21">
        <v>10</v>
      </c>
      <c r="B7" s="44" t="s">
        <v>126</v>
      </c>
      <c r="C7" s="23">
        <v>77140</v>
      </c>
      <c r="D7" s="24">
        <f t="shared" si="0"/>
        <v>65.51724137931035</v>
      </c>
      <c r="E7" s="30" t="s">
        <v>35</v>
      </c>
      <c r="F7" s="24">
        <v>5</v>
      </c>
      <c r="G7" s="24">
        <f t="shared" si="1"/>
        <v>70.51724137931035</v>
      </c>
      <c r="H7" s="26">
        <v>3</v>
      </c>
      <c r="I7" s="17"/>
    </row>
    <row r="8" spans="1:9" s="28" customFormat="1" ht="80.25" customHeight="1">
      <c r="A8" s="21">
        <v>1</v>
      </c>
      <c r="B8" s="44" t="s">
        <v>96</v>
      </c>
      <c r="C8" s="23">
        <v>88540</v>
      </c>
      <c r="D8" s="24">
        <f t="shared" si="0"/>
        <v>57.081545064377686</v>
      </c>
      <c r="E8" s="30" t="s">
        <v>37</v>
      </c>
      <c r="F8" s="24">
        <v>5</v>
      </c>
      <c r="G8" s="24">
        <f t="shared" si="1"/>
        <v>62.081545064377686</v>
      </c>
      <c r="H8" s="26">
        <v>4</v>
      </c>
      <c r="I8" s="17"/>
    </row>
    <row r="9" spans="1:9" s="28" customFormat="1" ht="80.25" customHeight="1">
      <c r="A9" s="21">
        <v>8</v>
      </c>
      <c r="B9" s="44" t="s">
        <v>117</v>
      </c>
      <c r="C9" s="23">
        <v>104880</v>
      </c>
      <c r="D9" s="24">
        <f t="shared" si="0"/>
        <v>48.18840579710145</v>
      </c>
      <c r="E9" s="30" t="s">
        <v>37</v>
      </c>
      <c r="F9" s="24">
        <v>5</v>
      </c>
      <c r="G9" s="24">
        <f t="shared" si="1"/>
        <v>53.18840579710145</v>
      </c>
      <c r="H9" s="26">
        <v>5</v>
      </c>
      <c r="I9" s="17"/>
    </row>
    <row r="10" spans="1:9" s="28" customFormat="1" ht="80.25" customHeight="1">
      <c r="A10" s="21">
        <v>18</v>
      </c>
      <c r="B10" s="44" t="s">
        <v>110</v>
      </c>
      <c r="C10" s="23">
        <v>117040</v>
      </c>
      <c r="D10" s="24">
        <f t="shared" si="0"/>
        <v>43.18181818181818</v>
      </c>
      <c r="E10" s="30" t="s">
        <v>35</v>
      </c>
      <c r="F10" s="24">
        <v>5</v>
      </c>
      <c r="G10" s="24">
        <f t="shared" si="1"/>
        <v>48.18181818181818</v>
      </c>
      <c r="H10" s="26">
        <v>6</v>
      </c>
      <c r="I10" s="17"/>
    </row>
    <row r="11" spans="1:9" s="28" customFormat="1" ht="80.25" customHeight="1">
      <c r="A11" s="21">
        <v>5</v>
      </c>
      <c r="B11" s="44" t="s">
        <v>122</v>
      </c>
      <c r="C11" s="23">
        <v>511100</v>
      </c>
      <c r="D11" s="24" t="s">
        <v>124</v>
      </c>
      <c r="E11" s="30" t="s">
        <v>37</v>
      </c>
      <c r="F11" s="24" t="s">
        <v>127</v>
      </c>
      <c r="G11" s="24" t="s">
        <v>127</v>
      </c>
      <c r="H11" s="49" t="s">
        <v>125</v>
      </c>
      <c r="I11" s="17"/>
    </row>
    <row r="18" spans="4:11" ht="64.5" customHeight="1">
      <c r="D18" s="51"/>
      <c r="E18" s="52"/>
      <c r="F18" s="52"/>
      <c r="G18" s="52"/>
      <c r="H18" s="52"/>
      <c r="J18" s="7"/>
      <c r="K18" s="7"/>
    </row>
  </sheetData>
  <sheetProtection/>
  <mergeCells count="4">
    <mergeCell ref="D18:H18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K7" sqref="K7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68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14</v>
      </c>
      <c r="B5" s="46" t="s">
        <v>120</v>
      </c>
      <c r="C5" s="13">
        <v>24250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33">
        <v>33750</v>
      </c>
    </row>
    <row r="6" spans="1:9" s="28" customFormat="1" ht="80.25" customHeight="1">
      <c r="A6" s="21">
        <v>8</v>
      </c>
      <c r="B6" s="44" t="s">
        <v>117</v>
      </c>
      <c r="C6" s="23">
        <v>24750</v>
      </c>
      <c r="D6" s="24">
        <f>C$5/C6*95</f>
        <v>93.08080808080808</v>
      </c>
      <c r="E6" s="30" t="s">
        <v>37</v>
      </c>
      <c r="F6" s="24">
        <v>5</v>
      </c>
      <c r="G6" s="24">
        <f>D6+F6</f>
        <v>98.08080808080808</v>
      </c>
      <c r="H6" s="26">
        <v>2</v>
      </c>
      <c r="I6" s="17"/>
    </row>
    <row r="7" spans="1:9" s="28" customFormat="1" ht="80.25" customHeight="1">
      <c r="A7" s="21">
        <v>6</v>
      </c>
      <c r="B7" s="43" t="s">
        <v>118</v>
      </c>
      <c r="C7" s="23">
        <v>29500</v>
      </c>
      <c r="D7" s="24">
        <f>C$5/C7*95</f>
        <v>78.09322033898306</v>
      </c>
      <c r="E7" s="30" t="s">
        <v>35</v>
      </c>
      <c r="F7" s="24">
        <v>5</v>
      </c>
      <c r="G7" s="24">
        <f>D7+F7</f>
        <v>83.09322033898306</v>
      </c>
      <c r="H7" s="26">
        <v>3</v>
      </c>
      <c r="I7" s="17"/>
    </row>
    <row r="8" spans="1:9" s="28" customFormat="1" ht="80.25" customHeight="1">
      <c r="A8" s="21">
        <v>18</v>
      </c>
      <c r="B8" s="44" t="s">
        <v>110</v>
      </c>
      <c r="C8" s="23">
        <v>41750</v>
      </c>
      <c r="D8" s="24">
        <f>C$5/C8*95</f>
        <v>55.17964071856288</v>
      </c>
      <c r="E8" s="30" t="s">
        <v>35</v>
      </c>
      <c r="F8" s="24">
        <v>5</v>
      </c>
      <c r="G8" s="24">
        <f>D8+F8</f>
        <v>60.17964071856288</v>
      </c>
      <c r="H8" s="26">
        <v>4</v>
      </c>
      <c r="I8" s="17"/>
    </row>
    <row r="15" spans="4:11" ht="64.5" customHeight="1">
      <c r="D15" s="51"/>
      <c r="E15" s="52"/>
      <c r="F15" s="52"/>
      <c r="G15" s="52"/>
      <c r="H15" s="52"/>
      <c r="J15" s="7"/>
      <c r="K15" s="7"/>
    </row>
  </sheetData>
  <sheetProtection/>
  <mergeCells count="4">
    <mergeCell ref="D15:H15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D15" sqref="D15:H1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11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16</v>
      </c>
      <c r="B5" s="18" t="s">
        <v>102</v>
      </c>
      <c r="C5" s="13">
        <v>42938</v>
      </c>
      <c r="D5" s="14">
        <f>C$5/C5*95</f>
        <v>95</v>
      </c>
      <c r="E5" s="20" t="s">
        <v>35</v>
      </c>
      <c r="F5" s="14">
        <v>5</v>
      </c>
      <c r="G5" s="14">
        <f>D5+F5</f>
        <v>100</v>
      </c>
      <c r="H5" s="16">
        <v>1</v>
      </c>
      <c r="I5" s="17">
        <v>47600</v>
      </c>
    </row>
    <row r="6" spans="1:9" s="28" customFormat="1" ht="80.25" customHeight="1">
      <c r="A6" s="29">
        <v>1</v>
      </c>
      <c r="B6" s="35" t="s">
        <v>96</v>
      </c>
      <c r="C6" s="23">
        <v>49840</v>
      </c>
      <c r="D6" s="24">
        <f>C$5/C6*95</f>
        <v>81.84410112359551</v>
      </c>
      <c r="E6" s="38">
        <v>2</v>
      </c>
      <c r="F6" s="24">
        <v>5</v>
      </c>
      <c r="G6" s="24">
        <f>D6+F6</f>
        <v>86.84410112359551</v>
      </c>
      <c r="H6" s="26">
        <v>2</v>
      </c>
      <c r="I6" s="36"/>
    </row>
    <row r="7" spans="1:9" s="28" customFormat="1" ht="80.25" customHeight="1">
      <c r="A7" s="29">
        <v>7</v>
      </c>
      <c r="B7" s="35" t="s">
        <v>97</v>
      </c>
      <c r="C7" s="23">
        <v>51408</v>
      </c>
      <c r="D7" s="24">
        <f>C$5/C7*95</f>
        <v>79.3477668845316</v>
      </c>
      <c r="E7" s="25">
        <v>2</v>
      </c>
      <c r="F7" s="24">
        <v>5</v>
      </c>
      <c r="G7" s="24">
        <f>D7+F7</f>
        <v>84.3477668845316</v>
      </c>
      <c r="H7" s="26">
        <v>3</v>
      </c>
      <c r="I7" s="17" t="s">
        <v>98</v>
      </c>
    </row>
    <row r="8" spans="1:9" ht="51">
      <c r="A8" s="21">
        <v>19</v>
      </c>
      <c r="B8" s="34" t="s">
        <v>101</v>
      </c>
      <c r="C8" s="23">
        <v>55944</v>
      </c>
      <c r="D8" s="24">
        <f>C$5/C8*95</f>
        <v>72.91416416416416</v>
      </c>
      <c r="E8" s="38">
        <v>2</v>
      </c>
      <c r="F8" s="24">
        <v>5</v>
      </c>
      <c r="G8" s="24">
        <f>D8+F8</f>
        <v>77.91416416416416</v>
      </c>
      <c r="H8" s="26">
        <v>4</v>
      </c>
      <c r="I8" s="36"/>
    </row>
    <row r="15" spans="4:11" ht="64.5" customHeight="1">
      <c r="D15" s="51"/>
      <c r="E15" s="52"/>
      <c r="F15" s="52"/>
      <c r="G15" s="52"/>
      <c r="H15" s="52"/>
      <c r="J15" s="7"/>
      <c r="K15" s="7"/>
    </row>
  </sheetData>
  <sheetProtection/>
  <mergeCells count="4">
    <mergeCell ref="D15:H15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L5" sqref="L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69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</v>
      </c>
      <c r="B5" s="46" t="s">
        <v>96</v>
      </c>
      <c r="C5" s="13">
        <v>51950</v>
      </c>
      <c r="D5" s="14">
        <f aca="true" t="shared" si="0" ref="D5:D10">C$5/C5*95</f>
        <v>95</v>
      </c>
      <c r="E5" s="20" t="s">
        <v>37</v>
      </c>
      <c r="F5" s="14">
        <v>5</v>
      </c>
      <c r="G5" s="14">
        <f aca="true" t="shared" si="1" ref="G5:G10">D5+F5</f>
        <v>100</v>
      </c>
      <c r="H5" s="16">
        <v>1</v>
      </c>
      <c r="I5" s="33">
        <v>53980</v>
      </c>
    </row>
    <row r="6" spans="1:9" s="28" customFormat="1" ht="80.25" customHeight="1">
      <c r="A6" s="21">
        <v>7</v>
      </c>
      <c r="B6" s="44" t="s">
        <v>97</v>
      </c>
      <c r="C6" s="23">
        <v>64394</v>
      </c>
      <c r="D6" s="24">
        <f t="shared" si="0"/>
        <v>76.64145727862844</v>
      </c>
      <c r="E6" s="30" t="s">
        <v>37</v>
      </c>
      <c r="F6" s="24">
        <v>5</v>
      </c>
      <c r="G6" s="24">
        <f t="shared" si="1"/>
        <v>81.64145727862844</v>
      </c>
      <c r="H6" s="26">
        <v>2</v>
      </c>
      <c r="I6" s="17"/>
    </row>
    <row r="7" spans="1:9" s="28" customFormat="1" ht="80.25" customHeight="1">
      <c r="A7" s="21">
        <v>10</v>
      </c>
      <c r="B7" s="44" t="s">
        <v>126</v>
      </c>
      <c r="C7" s="23">
        <v>76208</v>
      </c>
      <c r="D7" s="24">
        <f t="shared" si="0"/>
        <v>64.76026138988033</v>
      </c>
      <c r="E7" s="30" t="s">
        <v>35</v>
      </c>
      <c r="F7" s="24">
        <v>5</v>
      </c>
      <c r="G7" s="24">
        <f t="shared" si="1"/>
        <v>69.76026138988033</v>
      </c>
      <c r="H7" s="26">
        <v>3</v>
      </c>
      <c r="I7" s="17"/>
    </row>
    <row r="8" spans="1:9" s="28" customFormat="1" ht="80.25" customHeight="1">
      <c r="A8" s="21">
        <v>11</v>
      </c>
      <c r="B8" s="44" t="s">
        <v>119</v>
      </c>
      <c r="C8" s="23">
        <v>76797</v>
      </c>
      <c r="D8" s="24">
        <f t="shared" si="0"/>
        <v>64.26357800434913</v>
      </c>
      <c r="E8" s="30" t="s">
        <v>37</v>
      </c>
      <c r="F8" s="24">
        <v>5</v>
      </c>
      <c r="G8" s="24">
        <f t="shared" si="1"/>
        <v>69.26357800434913</v>
      </c>
      <c r="H8" s="26">
        <v>4</v>
      </c>
      <c r="I8" s="17"/>
    </row>
    <row r="9" spans="1:9" s="28" customFormat="1" ht="80.25" customHeight="1">
      <c r="A9" s="21">
        <v>18</v>
      </c>
      <c r="B9" s="44" t="s">
        <v>110</v>
      </c>
      <c r="C9" s="23">
        <v>80031</v>
      </c>
      <c r="D9" s="24">
        <f t="shared" si="0"/>
        <v>61.66672914245729</v>
      </c>
      <c r="E9" s="30" t="s">
        <v>35</v>
      </c>
      <c r="F9" s="24">
        <v>5</v>
      </c>
      <c r="G9" s="24">
        <f t="shared" si="1"/>
        <v>66.66672914245729</v>
      </c>
      <c r="H9" s="26">
        <v>5</v>
      </c>
      <c r="I9" s="17"/>
    </row>
    <row r="10" spans="1:9" s="28" customFormat="1" ht="80.25" customHeight="1">
      <c r="A10" s="21">
        <v>8</v>
      </c>
      <c r="B10" s="44" t="s">
        <v>117</v>
      </c>
      <c r="C10" s="23">
        <v>80408</v>
      </c>
      <c r="D10" s="24">
        <f t="shared" si="0"/>
        <v>61.37759924385633</v>
      </c>
      <c r="E10" s="30" t="s">
        <v>35</v>
      </c>
      <c r="F10" s="24">
        <v>5</v>
      </c>
      <c r="G10" s="24">
        <f t="shared" si="1"/>
        <v>66.37759924385634</v>
      </c>
      <c r="H10" s="26">
        <v>6</v>
      </c>
      <c r="I10" s="17"/>
    </row>
    <row r="17" spans="4:11" ht="64.5" customHeight="1">
      <c r="D17" s="51"/>
      <c r="E17" s="52"/>
      <c r="F17" s="52"/>
      <c r="G17" s="52"/>
      <c r="H17" s="52"/>
      <c r="J17" s="7"/>
      <c r="K17" s="7"/>
    </row>
  </sheetData>
  <sheetProtection/>
  <mergeCells count="4">
    <mergeCell ref="D17:H17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F10" sqref="F10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70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7</v>
      </c>
      <c r="B5" s="46" t="s">
        <v>97</v>
      </c>
      <c r="C5" s="13">
        <v>4890</v>
      </c>
      <c r="D5" s="14">
        <f aca="true" t="shared" si="0" ref="D5:D11">C$5/C5*95</f>
        <v>95</v>
      </c>
      <c r="E5" s="20" t="s">
        <v>37</v>
      </c>
      <c r="F5" s="14">
        <v>5</v>
      </c>
      <c r="G5" s="14">
        <f aca="true" t="shared" si="1" ref="G5:G11">D5+F5</f>
        <v>100</v>
      </c>
      <c r="H5" s="16">
        <v>1</v>
      </c>
      <c r="I5" s="33">
        <v>4500</v>
      </c>
    </row>
    <row r="6" spans="1:9" s="28" customFormat="1" ht="80.25" customHeight="1">
      <c r="A6" s="21">
        <v>9</v>
      </c>
      <c r="B6" s="44" t="s">
        <v>99</v>
      </c>
      <c r="C6" s="23">
        <v>5670</v>
      </c>
      <c r="D6" s="24">
        <f t="shared" si="0"/>
        <v>81.93121693121694</v>
      </c>
      <c r="E6" s="30" t="s">
        <v>37</v>
      </c>
      <c r="F6" s="24">
        <v>5</v>
      </c>
      <c r="G6" s="24">
        <f t="shared" si="1"/>
        <v>86.93121693121694</v>
      </c>
      <c r="H6" s="26">
        <v>2</v>
      </c>
      <c r="I6" s="17"/>
    </row>
    <row r="7" spans="1:9" s="28" customFormat="1" ht="80.25" customHeight="1">
      <c r="A7" s="21">
        <v>10</v>
      </c>
      <c r="B7" s="44" t="s">
        <v>126</v>
      </c>
      <c r="C7" s="23">
        <v>5790</v>
      </c>
      <c r="D7" s="24">
        <f t="shared" si="0"/>
        <v>80.23316062176166</v>
      </c>
      <c r="E7" s="30" t="s">
        <v>35</v>
      </c>
      <c r="F7" s="24">
        <v>5</v>
      </c>
      <c r="G7" s="24">
        <f t="shared" si="1"/>
        <v>85.23316062176166</v>
      </c>
      <c r="H7" s="26">
        <v>3</v>
      </c>
      <c r="I7" s="17"/>
    </row>
    <row r="8" spans="1:9" s="28" customFormat="1" ht="80.25" customHeight="1">
      <c r="A8" s="21">
        <v>1</v>
      </c>
      <c r="B8" s="44" t="s">
        <v>96</v>
      </c>
      <c r="C8" s="23">
        <v>6240</v>
      </c>
      <c r="D8" s="24">
        <f t="shared" si="0"/>
        <v>74.44711538461539</v>
      </c>
      <c r="E8" s="30" t="s">
        <v>37</v>
      </c>
      <c r="F8" s="24">
        <v>5</v>
      </c>
      <c r="G8" s="24">
        <f t="shared" si="1"/>
        <v>79.44711538461539</v>
      </c>
      <c r="H8" s="26">
        <v>4</v>
      </c>
      <c r="I8" s="17"/>
    </row>
    <row r="9" spans="1:9" s="28" customFormat="1" ht="80.25" customHeight="1">
      <c r="A9" s="21">
        <v>16</v>
      </c>
      <c r="B9" s="44" t="s">
        <v>102</v>
      </c>
      <c r="C9" s="23">
        <v>6540</v>
      </c>
      <c r="D9" s="24">
        <f t="shared" si="0"/>
        <v>71.03211009174312</v>
      </c>
      <c r="E9" s="30" t="s">
        <v>35</v>
      </c>
      <c r="F9" s="24">
        <v>5</v>
      </c>
      <c r="G9" s="24">
        <f t="shared" si="1"/>
        <v>76.03211009174312</v>
      </c>
      <c r="H9" s="26">
        <v>5</v>
      </c>
      <c r="I9" s="17"/>
    </row>
    <row r="10" spans="1:9" s="28" customFormat="1" ht="80.25" customHeight="1">
      <c r="A10" s="21">
        <v>8</v>
      </c>
      <c r="B10" s="44" t="s">
        <v>117</v>
      </c>
      <c r="C10" s="23">
        <v>6810</v>
      </c>
      <c r="D10" s="24">
        <f t="shared" si="0"/>
        <v>68.21585903083701</v>
      </c>
      <c r="E10" s="30" t="s">
        <v>37</v>
      </c>
      <c r="F10" s="24">
        <v>5</v>
      </c>
      <c r="G10" s="24">
        <f t="shared" si="1"/>
        <v>73.21585903083701</v>
      </c>
      <c r="H10" s="26">
        <v>6</v>
      </c>
      <c r="I10" s="17"/>
    </row>
    <row r="11" spans="1:9" s="28" customFormat="1" ht="80.25" customHeight="1">
      <c r="A11" s="21">
        <v>18</v>
      </c>
      <c r="B11" s="44" t="s">
        <v>110</v>
      </c>
      <c r="C11" s="23">
        <v>8760</v>
      </c>
      <c r="D11" s="24">
        <f t="shared" si="0"/>
        <v>53.03082191780822</v>
      </c>
      <c r="E11" s="30" t="s">
        <v>35</v>
      </c>
      <c r="F11" s="24">
        <v>5</v>
      </c>
      <c r="G11" s="24">
        <f t="shared" si="1"/>
        <v>58.03082191780822</v>
      </c>
      <c r="H11" s="26">
        <v>7</v>
      </c>
      <c r="I11" s="17"/>
    </row>
    <row r="18" spans="4:11" ht="64.5" customHeight="1">
      <c r="D18" s="51"/>
      <c r="E18" s="52"/>
      <c r="F18" s="52"/>
      <c r="G18" s="52"/>
      <c r="H18" s="52"/>
      <c r="J18" s="7"/>
      <c r="K18" s="7"/>
    </row>
  </sheetData>
  <sheetProtection/>
  <mergeCells count="4">
    <mergeCell ref="D18:H18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17"/>
  <sheetViews>
    <sheetView workbookViewId="0" topLeftCell="A1">
      <selection activeCell="L10" sqref="L10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71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16</v>
      </c>
      <c r="B5" s="46" t="s">
        <v>102</v>
      </c>
      <c r="C5" s="13">
        <v>101150</v>
      </c>
      <c r="D5" s="14">
        <f aca="true" t="shared" si="0" ref="D5:D10">C$5/C5*95</f>
        <v>95</v>
      </c>
      <c r="E5" s="20" t="s">
        <v>35</v>
      </c>
      <c r="F5" s="14">
        <v>5</v>
      </c>
      <c r="G5" s="14">
        <f aca="true" t="shared" si="1" ref="G5:G10">D5+F5</f>
        <v>100</v>
      </c>
      <c r="H5" s="16">
        <v>1</v>
      </c>
      <c r="I5" s="33">
        <v>90500</v>
      </c>
    </row>
    <row r="6" spans="1:9" s="28" customFormat="1" ht="80.25" customHeight="1">
      <c r="A6" s="21">
        <v>7</v>
      </c>
      <c r="B6" s="44" t="s">
        <v>97</v>
      </c>
      <c r="C6" s="23">
        <v>111300</v>
      </c>
      <c r="D6" s="24">
        <f t="shared" si="0"/>
        <v>86.33647798742139</v>
      </c>
      <c r="E6" s="30" t="s">
        <v>37</v>
      </c>
      <c r="F6" s="24">
        <v>5</v>
      </c>
      <c r="G6" s="24">
        <f t="shared" si="1"/>
        <v>91.33647798742139</v>
      </c>
      <c r="H6" s="26">
        <v>2</v>
      </c>
      <c r="I6" s="17"/>
    </row>
    <row r="7" spans="1:9" s="28" customFormat="1" ht="80.25" customHeight="1">
      <c r="A7" s="21">
        <v>11</v>
      </c>
      <c r="B7" s="44" t="s">
        <v>119</v>
      </c>
      <c r="C7" s="23">
        <v>112000</v>
      </c>
      <c r="D7" s="24">
        <f t="shared" si="0"/>
        <v>85.796875</v>
      </c>
      <c r="E7" s="30" t="s">
        <v>37</v>
      </c>
      <c r="F7" s="24">
        <v>5</v>
      </c>
      <c r="G7" s="24">
        <f t="shared" si="1"/>
        <v>90.796875</v>
      </c>
      <c r="H7" s="26">
        <v>3</v>
      </c>
      <c r="I7" s="17"/>
    </row>
    <row r="8" spans="1:9" s="28" customFormat="1" ht="80.25" customHeight="1">
      <c r="A8" s="21">
        <v>18</v>
      </c>
      <c r="B8" s="44" t="s">
        <v>110</v>
      </c>
      <c r="C8" s="23">
        <v>127000</v>
      </c>
      <c r="D8" s="24">
        <f t="shared" si="0"/>
        <v>75.66338582677166</v>
      </c>
      <c r="E8" s="30" t="s">
        <v>35</v>
      </c>
      <c r="F8" s="24">
        <v>5</v>
      </c>
      <c r="G8" s="24">
        <f t="shared" si="1"/>
        <v>80.66338582677166</v>
      </c>
      <c r="H8" s="26">
        <v>4</v>
      </c>
      <c r="I8" s="17"/>
    </row>
    <row r="9" spans="1:9" s="28" customFormat="1" ht="80.25" customHeight="1">
      <c r="A9" s="21">
        <v>1</v>
      </c>
      <c r="B9" s="44" t="s">
        <v>96</v>
      </c>
      <c r="C9" s="23">
        <v>127400</v>
      </c>
      <c r="D9" s="24">
        <f t="shared" si="0"/>
        <v>75.42582417582418</v>
      </c>
      <c r="E9" s="30" t="s">
        <v>37</v>
      </c>
      <c r="F9" s="24">
        <v>5</v>
      </c>
      <c r="G9" s="24">
        <f t="shared" si="1"/>
        <v>80.42582417582418</v>
      </c>
      <c r="H9" s="26">
        <v>5</v>
      </c>
      <c r="I9" s="17"/>
    </row>
    <row r="10" spans="1:9" s="28" customFormat="1" ht="80.25" customHeight="1">
      <c r="A10" s="21">
        <v>9</v>
      </c>
      <c r="B10" s="44" t="s">
        <v>99</v>
      </c>
      <c r="C10" s="23">
        <v>183000</v>
      </c>
      <c r="D10" s="24">
        <f t="shared" si="0"/>
        <v>52.50956284153006</v>
      </c>
      <c r="E10" s="30" t="s">
        <v>37</v>
      </c>
      <c r="F10" s="24">
        <v>5</v>
      </c>
      <c r="G10" s="24">
        <f t="shared" si="1"/>
        <v>57.50956284153006</v>
      </c>
      <c r="H10" s="26">
        <v>6</v>
      </c>
      <c r="I10" s="17"/>
    </row>
    <row r="11" spans="1:9" ht="38.25">
      <c r="A11" s="21">
        <v>5</v>
      </c>
      <c r="B11" s="44" t="s">
        <v>122</v>
      </c>
      <c r="C11" s="23">
        <v>140050</v>
      </c>
      <c r="D11" s="24" t="s">
        <v>127</v>
      </c>
      <c r="E11" s="30" t="s">
        <v>37</v>
      </c>
      <c r="F11" s="24" t="s">
        <v>128</v>
      </c>
      <c r="G11" s="24" t="s">
        <v>127</v>
      </c>
      <c r="H11" s="49" t="s">
        <v>125</v>
      </c>
      <c r="I11" s="17"/>
    </row>
    <row r="17" spans="4:11" ht="64.5" customHeight="1">
      <c r="D17" s="51"/>
      <c r="E17" s="52"/>
      <c r="F17" s="52"/>
      <c r="G17" s="52"/>
      <c r="H17" s="52"/>
      <c r="J17" s="7"/>
      <c r="K17" s="7"/>
    </row>
  </sheetData>
  <sheetProtection/>
  <mergeCells count="4">
    <mergeCell ref="D17:H17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K9" sqref="K9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72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8</v>
      </c>
      <c r="B5" s="46" t="s">
        <v>117</v>
      </c>
      <c r="C5" s="13">
        <v>9925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33">
        <v>9625</v>
      </c>
    </row>
    <row r="6" spans="1:9" s="28" customFormat="1" ht="80.25" customHeight="1">
      <c r="A6" s="21">
        <v>18</v>
      </c>
      <c r="B6" s="44" t="s">
        <v>110</v>
      </c>
      <c r="C6" s="23">
        <v>10250</v>
      </c>
      <c r="D6" s="24">
        <f>C$5/C6*95</f>
        <v>91.98780487804878</v>
      </c>
      <c r="E6" s="30" t="s">
        <v>35</v>
      </c>
      <c r="F6" s="24">
        <v>5</v>
      </c>
      <c r="G6" s="24">
        <f>D6+F6</f>
        <v>96.98780487804878</v>
      </c>
      <c r="H6" s="26">
        <v>2</v>
      </c>
      <c r="I6" s="17"/>
    </row>
    <row r="7" spans="1:9" s="28" customFormat="1" ht="80.25" customHeight="1">
      <c r="A7" s="21">
        <v>12</v>
      </c>
      <c r="B7" s="44" t="s">
        <v>100</v>
      </c>
      <c r="C7" s="23">
        <v>11350</v>
      </c>
      <c r="D7" s="24">
        <f>C$5/C7*95</f>
        <v>83.07268722466961</v>
      </c>
      <c r="E7" s="30" t="s">
        <v>37</v>
      </c>
      <c r="F7" s="24">
        <v>5</v>
      </c>
      <c r="G7" s="24">
        <f>D7+F7</f>
        <v>88.07268722466961</v>
      </c>
      <c r="H7" s="26">
        <v>3</v>
      </c>
      <c r="I7" s="17"/>
    </row>
    <row r="8" spans="1:9" s="28" customFormat="1" ht="80.25" customHeight="1">
      <c r="A8" s="21">
        <v>7</v>
      </c>
      <c r="B8" s="44" t="s">
        <v>97</v>
      </c>
      <c r="C8" s="23">
        <v>11675</v>
      </c>
      <c r="D8" s="24">
        <f>C$5/C8*95</f>
        <v>80.76017130620984</v>
      </c>
      <c r="E8" s="30" t="s">
        <v>37</v>
      </c>
      <c r="F8" s="24">
        <v>5</v>
      </c>
      <c r="G8" s="24">
        <f>D8+F8</f>
        <v>85.76017130620984</v>
      </c>
      <c r="H8" s="26">
        <v>4</v>
      </c>
      <c r="I8" s="17"/>
    </row>
    <row r="9" spans="1:9" s="28" customFormat="1" ht="80.25" customHeight="1">
      <c r="A9" s="21">
        <v>9</v>
      </c>
      <c r="B9" s="44" t="s">
        <v>99</v>
      </c>
      <c r="C9" s="23">
        <v>12000</v>
      </c>
      <c r="D9" s="24">
        <f>C$5/C9*95</f>
        <v>78.57291666666666</v>
      </c>
      <c r="E9" s="30" t="s">
        <v>37</v>
      </c>
      <c r="F9" s="24">
        <v>5</v>
      </c>
      <c r="G9" s="24">
        <f>D9+F9</f>
        <v>83.57291666666666</v>
      </c>
      <c r="H9" s="26">
        <v>5</v>
      </c>
      <c r="I9" s="17"/>
    </row>
    <row r="10" spans="1:9" ht="38.25">
      <c r="A10" s="21">
        <v>5</v>
      </c>
      <c r="B10" s="44" t="s">
        <v>122</v>
      </c>
      <c r="C10" s="23">
        <v>12700</v>
      </c>
      <c r="D10" s="24" t="s">
        <v>127</v>
      </c>
      <c r="E10" s="30" t="s">
        <v>37</v>
      </c>
      <c r="F10" s="24" t="s">
        <v>128</v>
      </c>
      <c r="G10" s="24" t="s">
        <v>127</v>
      </c>
      <c r="H10" s="49" t="s">
        <v>125</v>
      </c>
      <c r="I10" s="17"/>
    </row>
    <row r="16" spans="4:11" ht="64.5" customHeight="1">
      <c r="D16" s="51"/>
      <c r="E16" s="52"/>
      <c r="F16" s="52"/>
      <c r="G16" s="52"/>
      <c r="H16" s="52"/>
      <c r="J16" s="7"/>
      <c r="K16" s="7"/>
    </row>
  </sheetData>
  <sheetProtection/>
  <mergeCells count="4">
    <mergeCell ref="D16:H16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B13" sqref="B13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73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16</v>
      </c>
      <c r="B5" s="46" t="s">
        <v>102</v>
      </c>
      <c r="C5" s="13">
        <v>47300</v>
      </c>
      <c r="D5" s="14">
        <f>C$5/C5*95</f>
        <v>95</v>
      </c>
      <c r="E5" s="20" t="s">
        <v>35</v>
      </c>
      <c r="F5" s="14">
        <v>5</v>
      </c>
      <c r="G5" s="14">
        <f>D5+F5</f>
        <v>100</v>
      </c>
      <c r="H5" s="16">
        <v>1</v>
      </c>
      <c r="I5" s="33">
        <v>50600</v>
      </c>
    </row>
    <row r="6" spans="1:9" s="28" customFormat="1" ht="80.25" customHeight="1">
      <c r="A6" s="21">
        <v>18</v>
      </c>
      <c r="B6" s="44" t="s">
        <v>110</v>
      </c>
      <c r="C6" s="23">
        <v>61600</v>
      </c>
      <c r="D6" s="24">
        <f aca="true" t="shared" si="0" ref="D6:D12">C$5/C6*95</f>
        <v>72.94642857142857</v>
      </c>
      <c r="E6" s="30" t="s">
        <v>35</v>
      </c>
      <c r="F6" s="24">
        <v>5</v>
      </c>
      <c r="G6" s="24">
        <f aca="true" t="shared" si="1" ref="G6:G12">D6+F6</f>
        <v>77.94642857142857</v>
      </c>
      <c r="H6" s="26">
        <v>2</v>
      </c>
      <c r="I6" s="17"/>
    </row>
    <row r="7" spans="1:9" s="28" customFormat="1" ht="80.25" customHeight="1">
      <c r="A7" s="21">
        <v>10</v>
      </c>
      <c r="B7" s="44" t="s">
        <v>126</v>
      </c>
      <c r="C7" s="23">
        <v>50600</v>
      </c>
      <c r="D7" s="24">
        <f t="shared" si="0"/>
        <v>88.80434782608697</v>
      </c>
      <c r="E7" s="30" t="s">
        <v>35</v>
      </c>
      <c r="F7" s="24">
        <v>5</v>
      </c>
      <c r="G7" s="24">
        <f t="shared" si="1"/>
        <v>93.80434782608697</v>
      </c>
      <c r="H7" s="26">
        <v>3</v>
      </c>
      <c r="I7" s="17"/>
    </row>
    <row r="8" spans="1:9" s="28" customFormat="1" ht="80.25" customHeight="1">
      <c r="A8" s="21">
        <v>11</v>
      </c>
      <c r="B8" s="44" t="s">
        <v>119</v>
      </c>
      <c r="C8" s="23">
        <v>52800</v>
      </c>
      <c r="D8" s="24">
        <f t="shared" si="0"/>
        <v>85.10416666666667</v>
      </c>
      <c r="E8" s="30" t="s">
        <v>37</v>
      </c>
      <c r="F8" s="24">
        <v>5</v>
      </c>
      <c r="G8" s="24">
        <f t="shared" si="1"/>
        <v>90.10416666666667</v>
      </c>
      <c r="H8" s="26">
        <v>4</v>
      </c>
      <c r="I8" s="17"/>
    </row>
    <row r="9" spans="1:9" s="28" customFormat="1" ht="80.25" customHeight="1">
      <c r="A9" s="21">
        <v>1</v>
      </c>
      <c r="B9" s="44" t="s">
        <v>96</v>
      </c>
      <c r="C9" s="23">
        <v>86900</v>
      </c>
      <c r="D9" s="24">
        <f t="shared" si="0"/>
        <v>51.708860759493675</v>
      </c>
      <c r="E9" s="30" t="s">
        <v>37</v>
      </c>
      <c r="F9" s="24">
        <v>5</v>
      </c>
      <c r="G9" s="24">
        <f t="shared" si="1"/>
        <v>56.708860759493675</v>
      </c>
      <c r="H9" s="26">
        <v>5</v>
      </c>
      <c r="I9" s="17"/>
    </row>
    <row r="10" spans="1:9" s="28" customFormat="1" ht="80.25" customHeight="1">
      <c r="A10" s="21">
        <v>7</v>
      </c>
      <c r="B10" s="44" t="s">
        <v>97</v>
      </c>
      <c r="C10" s="23">
        <v>122100</v>
      </c>
      <c r="D10" s="24">
        <f t="shared" si="0"/>
        <v>36.8018018018018</v>
      </c>
      <c r="E10" s="30" t="s">
        <v>37</v>
      </c>
      <c r="F10" s="24">
        <v>5</v>
      </c>
      <c r="G10" s="24">
        <f t="shared" si="1"/>
        <v>41.8018018018018</v>
      </c>
      <c r="H10" s="26">
        <v>6</v>
      </c>
      <c r="I10" s="17"/>
    </row>
    <row r="11" spans="1:9" s="28" customFormat="1" ht="80.25" customHeight="1">
      <c r="A11" s="21">
        <v>8</v>
      </c>
      <c r="B11" s="44" t="s">
        <v>117</v>
      </c>
      <c r="C11" s="23">
        <v>53900</v>
      </c>
      <c r="D11" s="24">
        <f t="shared" si="0"/>
        <v>83.36734693877551</v>
      </c>
      <c r="E11" s="30" t="s">
        <v>37</v>
      </c>
      <c r="F11" s="24">
        <v>5</v>
      </c>
      <c r="G11" s="24">
        <f t="shared" si="1"/>
        <v>88.36734693877551</v>
      </c>
      <c r="H11" s="26">
        <v>7</v>
      </c>
      <c r="I11" s="17"/>
    </row>
    <row r="12" spans="1:9" s="28" customFormat="1" ht="80.25" customHeight="1">
      <c r="A12" s="21">
        <v>9</v>
      </c>
      <c r="B12" s="44" t="s">
        <v>99</v>
      </c>
      <c r="C12" s="23">
        <v>75900</v>
      </c>
      <c r="D12" s="24">
        <f t="shared" si="0"/>
        <v>59.20289855072464</v>
      </c>
      <c r="E12" s="30" t="s">
        <v>37</v>
      </c>
      <c r="F12" s="24">
        <v>5</v>
      </c>
      <c r="G12" s="24">
        <f t="shared" si="1"/>
        <v>64.20289855072464</v>
      </c>
      <c r="H12" s="26">
        <v>8</v>
      </c>
      <c r="I12" s="17"/>
    </row>
    <row r="13" spans="1:9" ht="38.25">
      <c r="A13" s="21">
        <v>5</v>
      </c>
      <c r="B13" s="43" t="s">
        <v>122</v>
      </c>
      <c r="C13" s="23">
        <v>41800</v>
      </c>
      <c r="D13" s="24" t="s">
        <v>127</v>
      </c>
      <c r="E13" s="30" t="s">
        <v>37</v>
      </c>
      <c r="F13" s="24" t="s">
        <v>128</v>
      </c>
      <c r="G13" s="24" t="s">
        <v>127</v>
      </c>
      <c r="H13" s="49" t="s">
        <v>125</v>
      </c>
      <c r="I13" s="17"/>
    </row>
    <row r="19" spans="4:11" ht="64.5" customHeight="1">
      <c r="D19" s="51"/>
      <c r="E19" s="52"/>
      <c r="F19" s="52"/>
      <c r="G19" s="52"/>
      <c r="H19" s="52"/>
      <c r="J19" s="7"/>
      <c r="K19" s="7"/>
    </row>
  </sheetData>
  <sheetProtection/>
  <mergeCells count="4">
    <mergeCell ref="D19:H19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D15" sqref="D15:H1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74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129</v>
      </c>
      <c r="D4" s="5" t="s">
        <v>1</v>
      </c>
      <c r="E4" s="9" t="s">
        <v>130</v>
      </c>
      <c r="F4" s="9" t="s">
        <v>106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10</v>
      </c>
      <c r="B5" s="18" t="s">
        <v>126</v>
      </c>
      <c r="C5" s="13">
        <v>336145</v>
      </c>
      <c r="D5" s="14">
        <f>C$6/C5*60</f>
        <v>57.96159395498967</v>
      </c>
      <c r="E5" s="20" t="s">
        <v>131</v>
      </c>
      <c r="F5" s="14">
        <v>40</v>
      </c>
      <c r="G5" s="14">
        <f>D5+F5</f>
        <v>97.96159395498967</v>
      </c>
      <c r="H5" s="16">
        <v>1</v>
      </c>
      <c r="I5" s="17">
        <v>337950</v>
      </c>
    </row>
    <row r="6" spans="1:9" s="28" customFormat="1" ht="80.25" customHeight="1">
      <c r="A6" s="29">
        <v>6</v>
      </c>
      <c r="B6" s="35" t="s">
        <v>118</v>
      </c>
      <c r="C6" s="23">
        <v>324725</v>
      </c>
      <c r="D6" s="24">
        <f>C$6/C6*60</f>
        <v>60</v>
      </c>
      <c r="E6" s="30" t="s">
        <v>132</v>
      </c>
      <c r="F6" s="24">
        <v>35</v>
      </c>
      <c r="G6" s="24">
        <f>D6+F6</f>
        <v>95</v>
      </c>
      <c r="H6" s="26">
        <v>2</v>
      </c>
      <c r="I6" s="17"/>
    </row>
    <row r="7" spans="1:9" s="28" customFormat="1" ht="80.25" customHeight="1">
      <c r="A7" s="29">
        <v>7</v>
      </c>
      <c r="B7" s="35" t="s">
        <v>97</v>
      </c>
      <c r="C7" s="23">
        <v>464795</v>
      </c>
      <c r="D7" s="24">
        <f>C$6/C7*60</f>
        <v>41.918480190191374</v>
      </c>
      <c r="E7" s="30" t="s">
        <v>131</v>
      </c>
      <c r="F7" s="24">
        <v>40</v>
      </c>
      <c r="G7" s="24">
        <f>D7+F7</f>
        <v>81.91848019019137</v>
      </c>
      <c r="H7" s="26">
        <v>3</v>
      </c>
      <c r="I7" s="17"/>
    </row>
    <row r="8" spans="1:9" s="28" customFormat="1" ht="80.25" customHeight="1">
      <c r="A8" s="29">
        <v>16</v>
      </c>
      <c r="B8" s="35" t="s">
        <v>102</v>
      </c>
      <c r="C8" s="23">
        <v>435995</v>
      </c>
      <c r="D8" s="24">
        <f>C$6/C8*60</f>
        <v>44.6874390761362</v>
      </c>
      <c r="E8" s="30" t="s">
        <v>105</v>
      </c>
      <c r="F8" s="24">
        <v>0</v>
      </c>
      <c r="G8" s="24">
        <f>D8+F8</f>
        <v>44.6874390761362</v>
      </c>
      <c r="H8" s="26">
        <v>5</v>
      </c>
      <c r="I8" s="17"/>
    </row>
    <row r="9" spans="1:9" s="32" customFormat="1" ht="36">
      <c r="A9" s="29">
        <v>12</v>
      </c>
      <c r="B9" s="35" t="s">
        <v>100</v>
      </c>
      <c r="C9" s="23">
        <v>413640</v>
      </c>
      <c r="D9" s="24">
        <f>C$6/C9*60</f>
        <v>47.1025529445895</v>
      </c>
      <c r="E9" s="30" t="s">
        <v>105</v>
      </c>
      <c r="F9" s="24">
        <v>0</v>
      </c>
      <c r="G9" s="24">
        <f>D9+F9</f>
        <v>47.1025529445895</v>
      </c>
      <c r="H9" s="26">
        <v>4</v>
      </c>
      <c r="I9" s="17"/>
    </row>
    <row r="15" spans="4:11" ht="64.5" customHeight="1">
      <c r="D15" s="51"/>
      <c r="E15" s="52"/>
      <c r="F15" s="52"/>
      <c r="G15" s="52"/>
      <c r="H15" s="52"/>
      <c r="J15" s="7"/>
      <c r="K15" s="7"/>
    </row>
  </sheetData>
  <sheetProtection/>
  <mergeCells count="4">
    <mergeCell ref="D15:H15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>
    <tabColor indexed="10"/>
  </sheetPr>
  <dimension ref="A1:L13"/>
  <sheetViews>
    <sheetView workbookViewId="0" topLeftCell="A1">
      <selection activeCell="C20" sqref="C20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75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129</v>
      </c>
      <c r="D4" s="5" t="s">
        <v>1</v>
      </c>
      <c r="E4" s="9" t="s">
        <v>130</v>
      </c>
      <c r="F4" s="9" t="s">
        <v>106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10</v>
      </c>
      <c r="B5" s="19" t="s">
        <v>126</v>
      </c>
      <c r="C5" s="13">
        <v>106480</v>
      </c>
      <c r="D5" s="14">
        <f>C$7/C5*60</f>
        <v>50.87659654395191</v>
      </c>
      <c r="E5" s="20" t="s">
        <v>133</v>
      </c>
      <c r="F5" s="14">
        <v>10</v>
      </c>
      <c r="G5" s="14">
        <f>D5+F5</f>
        <v>60.87659654395191</v>
      </c>
      <c r="H5" s="16">
        <v>1</v>
      </c>
      <c r="I5" s="17">
        <v>73290</v>
      </c>
    </row>
    <row r="6" spans="1:9" s="28" customFormat="1" ht="80.25" customHeight="1">
      <c r="A6" s="29">
        <v>12</v>
      </c>
      <c r="B6" s="35" t="s">
        <v>100</v>
      </c>
      <c r="C6" s="23">
        <v>94072</v>
      </c>
      <c r="D6" s="24">
        <f>C$7/C6*60</f>
        <v>57.58716727612892</v>
      </c>
      <c r="E6" s="30" t="s">
        <v>105</v>
      </c>
      <c r="F6" s="24">
        <v>0</v>
      </c>
      <c r="G6" s="24">
        <f>D6+F6</f>
        <v>57.58716727612892</v>
      </c>
      <c r="H6" s="26">
        <v>3</v>
      </c>
      <c r="I6" s="17"/>
    </row>
    <row r="7" spans="1:9" s="28" customFormat="1" ht="80.25" customHeight="1">
      <c r="A7" s="29">
        <v>16</v>
      </c>
      <c r="B7" s="35" t="s">
        <v>102</v>
      </c>
      <c r="C7" s="23">
        <v>90289</v>
      </c>
      <c r="D7" s="24">
        <f>C$7/C7*60</f>
        <v>60</v>
      </c>
      <c r="E7" s="30" t="s">
        <v>105</v>
      </c>
      <c r="F7" s="24">
        <v>0</v>
      </c>
      <c r="G7" s="24">
        <f>D7+F7</f>
        <v>60</v>
      </c>
      <c r="H7" s="26">
        <v>2</v>
      </c>
      <c r="I7" s="17"/>
    </row>
    <row r="13" spans="4:11" ht="81.75" customHeight="1">
      <c r="D13" s="51" t="s">
        <v>144</v>
      </c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E15" sqref="E1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76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14</v>
      </c>
      <c r="B5" s="46" t="s">
        <v>120</v>
      </c>
      <c r="C5" s="13">
        <v>91200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33">
        <v>90250</v>
      </c>
    </row>
    <row r="6" spans="1:9" s="28" customFormat="1" ht="80.25" customHeight="1">
      <c r="A6" s="21">
        <v>8</v>
      </c>
      <c r="B6" s="44" t="s">
        <v>117</v>
      </c>
      <c r="C6" s="23">
        <v>123500</v>
      </c>
      <c r="D6" s="24">
        <f>C$5/C6*95</f>
        <v>70.15384615384616</v>
      </c>
      <c r="E6" s="30" t="s">
        <v>37</v>
      </c>
      <c r="F6" s="24">
        <v>5</v>
      </c>
      <c r="G6" s="24">
        <f>D6+F6</f>
        <v>75.15384615384616</v>
      </c>
      <c r="H6" s="26">
        <v>2</v>
      </c>
      <c r="I6" s="17"/>
    </row>
    <row r="7" spans="1:9" s="28" customFormat="1" ht="80.25" customHeight="1">
      <c r="A7" s="21">
        <v>7</v>
      </c>
      <c r="B7" s="44" t="s">
        <v>97</v>
      </c>
      <c r="C7" s="23">
        <v>222300</v>
      </c>
      <c r="D7" s="24">
        <f>C$5/C7*95</f>
        <v>38.97435897435897</v>
      </c>
      <c r="E7" s="30" t="s">
        <v>37</v>
      </c>
      <c r="F7" s="24">
        <v>5</v>
      </c>
      <c r="G7" s="24">
        <f>D7+F7</f>
        <v>43.97435897435897</v>
      </c>
      <c r="H7" s="26">
        <v>3</v>
      </c>
      <c r="I7" s="17"/>
    </row>
    <row r="13" spans="4:11" ht="64.5" customHeight="1">
      <c r="D13" s="51"/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B17" sqref="B17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77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16</v>
      </c>
      <c r="B5" s="46" t="s">
        <v>102</v>
      </c>
      <c r="C5" s="13">
        <v>190740</v>
      </c>
      <c r="D5" s="14">
        <f>C$5/C5*95</f>
        <v>95</v>
      </c>
      <c r="E5" s="20" t="s">
        <v>35</v>
      </c>
      <c r="F5" s="14">
        <v>5</v>
      </c>
      <c r="G5" s="14">
        <f>D5+F5</f>
        <v>100</v>
      </c>
      <c r="H5" s="16">
        <v>1</v>
      </c>
      <c r="I5" s="33">
        <v>220650</v>
      </c>
    </row>
    <row r="6" spans="1:9" s="28" customFormat="1" ht="80.25" customHeight="1">
      <c r="A6" s="21">
        <v>12</v>
      </c>
      <c r="B6" s="44" t="s">
        <v>100</v>
      </c>
      <c r="C6" s="23">
        <v>217140</v>
      </c>
      <c r="D6" s="24">
        <f>C$5/C6*95</f>
        <v>83.44984802431611</v>
      </c>
      <c r="E6" s="30" t="s">
        <v>37</v>
      </c>
      <c r="F6" s="24">
        <v>5</v>
      </c>
      <c r="G6" s="24">
        <f>D6+F6</f>
        <v>88.44984802431611</v>
      </c>
      <c r="H6" s="26">
        <v>2</v>
      </c>
      <c r="I6" s="17"/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18"/>
  <sheetViews>
    <sheetView workbookViewId="0" topLeftCell="A1">
      <selection activeCell="J9" sqref="J9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78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6</v>
      </c>
      <c r="B5" s="47" t="s">
        <v>118</v>
      </c>
      <c r="C5" s="13">
        <v>277600</v>
      </c>
      <c r="D5" s="14">
        <f aca="true" t="shared" si="0" ref="D5:D11">C$5/C5*95</f>
        <v>95</v>
      </c>
      <c r="E5" s="20" t="s">
        <v>37</v>
      </c>
      <c r="F5" s="14">
        <v>5</v>
      </c>
      <c r="G5" s="14">
        <f aca="true" t="shared" si="1" ref="G5:G11">D5+F5</f>
        <v>100</v>
      </c>
      <c r="H5" s="16">
        <v>1</v>
      </c>
      <c r="I5" s="33">
        <v>292000</v>
      </c>
    </row>
    <row r="6" spans="1:9" s="28" customFormat="1" ht="80.25" customHeight="1">
      <c r="A6" s="21">
        <v>16</v>
      </c>
      <c r="B6" s="44" t="s">
        <v>102</v>
      </c>
      <c r="C6" s="23">
        <v>292000</v>
      </c>
      <c r="D6" s="24">
        <f t="shared" si="0"/>
        <v>90.31506849315068</v>
      </c>
      <c r="E6" s="30" t="s">
        <v>35</v>
      </c>
      <c r="F6" s="24">
        <v>5</v>
      </c>
      <c r="G6" s="24">
        <f t="shared" si="1"/>
        <v>95.31506849315068</v>
      </c>
      <c r="H6" s="26">
        <v>2</v>
      </c>
      <c r="I6" s="17"/>
    </row>
    <row r="7" spans="1:9" s="28" customFormat="1" ht="80.25" customHeight="1">
      <c r="A7" s="21">
        <v>10</v>
      </c>
      <c r="B7" s="44" t="s">
        <v>126</v>
      </c>
      <c r="C7" s="23">
        <v>300800</v>
      </c>
      <c r="D7" s="24">
        <f t="shared" si="0"/>
        <v>87.67287234042553</v>
      </c>
      <c r="E7" s="30" t="s">
        <v>35</v>
      </c>
      <c r="F7" s="24">
        <v>5</v>
      </c>
      <c r="G7" s="24">
        <f t="shared" si="1"/>
        <v>92.67287234042553</v>
      </c>
      <c r="H7" s="26">
        <v>3</v>
      </c>
      <c r="I7" s="17"/>
    </row>
    <row r="8" spans="1:9" s="28" customFormat="1" ht="80.25" customHeight="1">
      <c r="A8" s="21">
        <v>14</v>
      </c>
      <c r="B8" s="44" t="s">
        <v>120</v>
      </c>
      <c r="C8" s="23">
        <v>304800</v>
      </c>
      <c r="D8" s="24">
        <f t="shared" si="0"/>
        <v>86.52230971128608</v>
      </c>
      <c r="E8" s="30" t="s">
        <v>37</v>
      </c>
      <c r="F8" s="24">
        <v>5</v>
      </c>
      <c r="G8" s="24">
        <f t="shared" si="1"/>
        <v>91.52230971128608</v>
      </c>
      <c r="H8" s="26">
        <v>4</v>
      </c>
      <c r="I8" s="17"/>
    </row>
    <row r="9" spans="1:9" s="28" customFormat="1" ht="80.25" customHeight="1">
      <c r="A9" s="21">
        <v>18</v>
      </c>
      <c r="B9" s="44" t="s">
        <v>110</v>
      </c>
      <c r="C9" s="23">
        <v>309600</v>
      </c>
      <c r="D9" s="24">
        <f t="shared" si="0"/>
        <v>85.18087855297158</v>
      </c>
      <c r="E9" s="30" t="s">
        <v>35</v>
      </c>
      <c r="F9" s="24">
        <v>5</v>
      </c>
      <c r="G9" s="24">
        <f t="shared" si="1"/>
        <v>90.18087855297158</v>
      </c>
      <c r="H9" s="26">
        <v>5</v>
      </c>
      <c r="I9" s="17"/>
    </row>
    <row r="10" spans="1:9" s="28" customFormat="1" ht="80.25" customHeight="1">
      <c r="A10" s="21">
        <v>7</v>
      </c>
      <c r="B10" s="44" t="s">
        <v>97</v>
      </c>
      <c r="C10" s="23">
        <v>340800</v>
      </c>
      <c r="D10" s="24">
        <f t="shared" si="0"/>
        <v>77.38262910798122</v>
      </c>
      <c r="E10" s="30" t="s">
        <v>37</v>
      </c>
      <c r="F10" s="24">
        <v>5</v>
      </c>
      <c r="G10" s="24">
        <f t="shared" si="1"/>
        <v>82.38262910798122</v>
      </c>
      <c r="H10" s="26">
        <v>6</v>
      </c>
      <c r="I10" s="17"/>
    </row>
    <row r="11" spans="1:9" s="28" customFormat="1" ht="80.25" customHeight="1">
      <c r="A11" s="21">
        <v>12</v>
      </c>
      <c r="B11" s="44" t="s">
        <v>100</v>
      </c>
      <c r="C11" s="23">
        <v>414400</v>
      </c>
      <c r="D11" s="24">
        <f t="shared" si="0"/>
        <v>63.63899613899614</v>
      </c>
      <c r="E11" s="30" t="s">
        <v>37</v>
      </c>
      <c r="F11" s="24">
        <v>5</v>
      </c>
      <c r="G11" s="24">
        <f t="shared" si="1"/>
        <v>68.63899613899613</v>
      </c>
      <c r="H11" s="26">
        <v>7</v>
      </c>
      <c r="I11" s="17"/>
    </row>
    <row r="12" spans="1:9" s="28" customFormat="1" ht="80.25" customHeight="1">
      <c r="A12" s="21">
        <v>5</v>
      </c>
      <c r="B12" s="44" t="s">
        <v>122</v>
      </c>
      <c r="C12" s="23">
        <v>280800</v>
      </c>
      <c r="D12" s="24" t="s">
        <v>128</v>
      </c>
      <c r="E12" s="30" t="s">
        <v>37</v>
      </c>
      <c r="F12" s="24" t="s">
        <v>128</v>
      </c>
      <c r="G12" s="24" t="s">
        <v>127</v>
      </c>
      <c r="H12" s="49" t="s">
        <v>125</v>
      </c>
      <c r="I12" s="17"/>
    </row>
    <row r="18" spans="4:11" ht="64.5" customHeight="1">
      <c r="D18" s="51"/>
      <c r="E18" s="52"/>
      <c r="F18" s="52"/>
      <c r="G18" s="52"/>
      <c r="H18" s="52"/>
      <c r="J18" s="7"/>
      <c r="K18" s="7"/>
    </row>
  </sheetData>
  <sheetProtection/>
  <mergeCells count="4">
    <mergeCell ref="D18:H18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7" sqref="F27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12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103</v>
      </c>
      <c r="D4" s="5" t="s">
        <v>1</v>
      </c>
      <c r="E4" s="5" t="s">
        <v>104</v>
      </c>
      <c r="F4" s="9" t="s">
        <v>106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248535</v>
      </c>
      <c r="D5" s="14">
        <f>C$5/C5*70</f>
        <v>70</v>
      </c>
      <c r="E5" s="20" t="s">
        <v>105</v>
      </c>
      <c r="F5" s="14">
        <v>0</v>
      </c>
      <c r="G5" s="14">
        <f>D5+F5</f>
        <v>70</v>
      </c>
      <c r="H5" s="16">
        <v>1</v>
      </c>
      <c r="I5" s="17">
        <v>168000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9" sqref="F29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79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14</v>
      </c>
      <c r="B5" s="46" t="s">
        <v>120</v>
      </c>
      <c r="C5" s="13">
        <v>6160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33">
        <v>8400</v>
      </c>
    </row>
    <row r="6" spans="1:9" s="28" customFormat="1" ht="80.25" customHeight="1">
      <c r="A6" s="21">
        <v>8</v>
      </c>
      <c r="B6" s="44" t="s">
        <v>117</v>
      </c>
      <c r="C6" s="23">
        <v>7560</v>
      </c>
      <c r="D6" s="24">
        <f>C$5/C6*95</f>
        <v>77.4074074074074</v>
      </c>
      <c r="E6" s="30" t="s">
        <v>37</v>
      </c>
      <c r="F6" s="24">
        <v>5</v>
      </c>
      <c r="G6" s="24">
        <f>D6+F6</f>
        <v>82.4074074074074</v>
      </c>
      <c r="H6" s="26">
        <v>2</v>
      </c>
      <c r="I6" s="17"/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>
    <tabColor indexed="13"/>
  </sheetPr>
  <dimension ref="A1:L13"/>
  <sheetViews>
    <sheetView workbookViewId="0" topLeftCell="A1">
      <selection activeCell="H18" sqref="H18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80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6</v>
      </c>
      <c r="B5" s="46" t="s">
        <v>118</v>
      </c>
      <c r="C5" s="13">
        <v>3440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33">
        <v>3800</v>
      </c>
    </row>
    <row r="6" spans="1:9" s="10" customFormat="1" ht="80.25" customHeight="1">
      <c r="A6" s="45">
        <v>8</v>
      </c>
      <c r="B6" s="46" t="s">
        <v>117</v>
      </c>
      <c r="C6" s="13">
        <v>3440</v>
      </c>
      <c r="D6" s="14">
        <f>C$5/C6*95</f>
        <v>95</v>
      </c>
      <c r="E6" s="20" t="s">
        <v>37</v>
      </c>
      <c r="F6" s="14">
        <v>5</v>
      </c>
      <c r="G6" s="14">
        <f>D6+F6</f>
        <v>100</v>
      </c>
      <c r="H6" s="16">
        <v>1</v>
      </c>
      <c r="I6" s="33"/>
    </row>
    <row r="7" spans="1:9" s="28" customFormat="1" ht="80.25" customHeight="1">
      <c r="A7" s="21">
        <v>14</v>
      </c>
      <c r="B7" s="44" t="s">
        <v>120</v>
      </c>
      <c r="C7" s="23">
        <v>4760</v>
      </c>
      <c r="D7" s="24">
        <f>C$5/C7*95</f>
        <v>68.65546218487395</v>
      </c>
      <c r="E7" s="30" t="s">
        <v>37</v>
      </c>
      <c r="F7" s="24">
        <v>5</v>
      </c>
      <c r="G7" s="24">
        <f>D7+F7</f>
        <v>73.65546218487395</v>
      </c>
      <c r="H7" s="26">
        <v>2</v>
      </c>
      <c r="I7" s="17"/>
    </row>
    <row r="8" spans="1:9" s="32" customFormat="1" ht="38.25">
      <c r="A8" s="21">
        <v>1</v>
      </c>
      <c r="B8" s="44" t="s">
        <v>96</v>
      </c>
      <c r="C8" s="23">
        <v>4960</v>
      </c>
      <c r="D8" s="24">
        <f>C$5/C8*95</f>
        <v>65.88709677419355</v>
      </c>
      <c r="E8" s="30" t="s">
        <v>37</v>
      </c>
      <c r="F8" s="24">
        <v>5</v>
      </c>
      <c r="G8" s="24">
        <f>D8+F8</f>
        <v>70.88709677419355</v>
      </c>
      <c r="H8" s="26">
        <v>3</v>
      </c>
      <c r="I8" s="17"/>
    </row>
    <row r="13" spans="4:11" ht="79.5" customHeight="1">
      <c r="D13" s="51" t="s">
        <v>141</v>
      </c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16" sqref="F16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81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7</v>
      </c>
      <c r="B5" s="46" t="s">
        <v>97</v>
      </c>
      <c r="C5" s="13">
        <v>6300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33">
        <v>4350</v>
      </c>
    </row>
    <row r="6" spans="1:9" s="28" customFormat="1" ht="80.25" customHeight="1">
      <c r="A6" s="21">
        <v>1</v>
      </c>
      <c r="B6" s="44" t="s">
        <v>96</v>
      </c>
      <c r="C6" s="23">
        <v>6375</v>
      </c>
      <c r="D6" s="24">
        <f>C$5/C6*95</f>
        <v>93.88235294117648</v>
      </c>
      <c r="E6" s="30" t="s">
        <v>37</v>
      </c>
      <c r="F6" s="24">
        <v>5</v>
      </c>
      <c r="G6" s="24">
        <f>D6+F6</f>
        <v>98.88235294117648</v>
      </c>
      <c r="H6" s="26">
        <v>2</v>
      </c>
      <c r="I6" s="17"/>
    </row>
    <row r="7" spans="1:9" s="28" customFormat="1" ht="80.25" customHeight="1">
      <c r="A7" s="21">
        <v>8</v>
      </c>
      <c r="B7" s="44" t="s">
        <v>117</v>
      </c>
      <c r="C7" s="23">
        <v>7725</v>
      </c>
      <c r="D7" s="24">
        <f>C$5/C7*95</f>
        <v>77.47572815533981</v>
      </c>
      <c r="E7" s="30" t="s">
        <v>37</v>
      </c>
      <c r="F7" s="24">
        <v>5</v>
      </c>
      <c r="G7" s="24">
        <f>D7+F7</f>
        <v>82.47572815533981</v>
      </c>
      <c r="H7" s="26">
        <v>3</v>
      </c>
      <c r="I7" s="17"/>
    </row>
    <row r="8" spans="1:9" s="32" customFormat="1" ht="38.25">
      <c r="A8" s="21">
        <v>12</v>
      </c>
      <c r="B8" s="44" t="s">
        <v>100</v>
      </c>
      <c r="C8" s="23">
        <v>8475</v>
      </c>
      <c r="D8" s="24">
        <f>C$5/C8*95</f>
        <v>70.61946902654867</v>
      </c>
      <c r="E8" s="30" t="s">
        <v>37</v>
      </c>
      <c r="F8" s="24">
        <v>5</v>
      </c>
      <c r="G8" s="24">
        <f>D8+F8</f>
        <v>75.61946902654867</v>
      </c>
      <c r="H8" s="26">
        <v>4</v>
      </c>
      <c r="I8" s="17"/>
    </row>
    <row r="13" spans="4:11" ht="64.5" customHeight="1">
      <c r="D13" s="51"/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K6" sqref="K6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82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2</v>
      </c>
      <c r="B5" s="47" t="s">
        <v>134</v>
      </c>
      <c r="C5" s="13">
        <v>2800</v>
      </c>
      <c r="D5" s="14">
        <f aca="true" t="shared" si="0" ref="D5:D10">C$5/C5*95</f>
        <v>95</v>
      </c>
      <c r="E5" s="20" t="s">
        <v>135</v>
      </c>
      <c r="F5" s="14">
        <v>2</v>
      </c>
      <c r="G5" s="14">
        <f aca="true" t="shared" si="1" ref="G5:G10">D5+F5</f>
        <v>97</v>
      </c>
      <c r="H5" s="16">
        <v>1</v>
      </c>
      <c r="I5" s="33">
        <v>2800</v>
      </c>
    </row>
    <row r="6" spans="1:9" s="28" customFormat="1" ht="80.25" customHeight="1">
      <c r="A6" s="21">
        <v>16</v>
      </c>
      <c r="B6" s="44" t="s">
        <v>102</v>
      </c>
      <c r="C6" s="23">
        <v>3570</v>
      </c>
      <c r="D6" s="24">
        <f t="shared" si="0"/>
        <v>74.50980392156863</v>
      </c>
      <c r="E6" s="30" t="s">
        <v>35</v>
      </c>
      <c r="F6" s="24">
        <v>5</v>
      </c>
      <c r="G6" s="24">
        <f t="shared" si="1"/>
        <v>79.50980392156863</v>
      </c>
      <c r="H6" s="26">
        <v>2</v>
      </c>
      <c r="I6" s="17"/>
    </row>
    <row r="7" spans="1:9" s="28" customFormat="1" ht="80.25" customHeight="1">
      <c r="A7" s="21">
        <v>7</v>
      </c>
      <c r="B7" s="44" t="s">
        <v>97</v>
      </c>
      <c r="C7" s="23">
        <v>3640</v>
      </c>
      <c r="D7" s="24">
        <f t="shared" si="0"/>
        <v>73.07692307692308</v>
      </c>
      <c r="E7" s="30" t="s">
        <v>37</v>
      </c>
      <c r="F7" s="24">
        <v>5</v>
      </c>
      <c r="G7" s="24">
        <f t="shared" si="1"/>
        <v>78.07692307692308</v>
      </c>
      <c r="H7" s="26">
        <v>3</v>
      </c>
      <c r="I7" s="17"/>
    </row>
    <row r="8" spans="1:9" s="28" customFormat="1" ht="80.25" customHeight="1">
      <c r="A8" s="21">
        <v>12</v>
      </c>
      <c r="B8" s="44" t="s">
        <v>100</v>
      </c>
      <c r="C8" s="23">
        <v>3920</v>
      </c>
      <c r="D8" s="24">
        <f t="shared" si="0"/>
        <v>67.85714285714286</v>
      </c>
      <c r="E8" s="30" t="s">
        <v>37</v>
      </c>
      <c r="F8" s="24">
        <v>5</v>
      </c>
      <c r="G8" s="24">
        <f t="shared" si="1"/>
        <v>72.85714285714286</v>
      </c>
      <c r="H8" s="26">
        <v>4</v>
      </c>
      <c r="I8" s="17"/>
    </row>
    <row r="9" spans="1:9" s="28" customFormat="1" ht="80.25" customHeight="1">
      <c r="A9" s="21">
        <v>8</v>
      </c>
      <c r="B9" s="44" t="s">
        <v>117</v>
      </c>
      <c r="C9" s="23">
        <v>4550</v>
      </c>
      <c r="D9" s="24">
        <f t="shared" si="0"/>
        <v>58.46153846153847</v>
      </c>
      <c r="E9" s="30" t="s">
        <v>37</v>
      </c>
      <c r="F9" s="24">
        <v>5</v>
      </c>
      <c r="G9" s="24">
        <f t="shared" si="1"/>
        <v>63.46153846153847</v>
      </c>
      <c r="H9" s="26">
        <v>5</v>
      </c>
      <c r="I9" s="17"/>
    </row>
    <row r="10" spans="1:9" s="32" customFormat="1" ht="38.25">
      <c r="A10" s="21">
        <v>1</v>
      </c>
      <c r="B10" s="44" t="s">
        <v>96</v>
      </c>
      <c r="C10" s="23">
        <v>5670</v>
      </c>
      <c r="D10" s="24">
        <f t="shared" si="0"/>
        <v>46.913580246913575</v>
      </c>
      <c r="E10" s="30" t="s">
        <v>37</v>
      </c>
      <c r="F10" s="24">
        <v>5</v>
      </c>
      <c r="G10" s="24">
        <f t="shared" si="1"/>
        <v>51.913580246913575</v>
      </c>
      <c r="H10" s="26">
        <v>6</v>
      </c>
      <c r="I10" s="17"/>
    </row>
    <row r="15" spans="4:11" ht="64.5" customHeight="1">
      <c r="D15" s="51"/>
      <c r="E15" s="52"/>
      <c r="F15" s="52"/>
      <c r="G15" s="52"/>
      <c r="H15" s="52"/>
      <c r="J15" s="7"/>
      <c r="K15" s="7"/>
    </row>
  </sheetData>
  <sheetProtection/>
  <mergeCells count="4">
    <mergeCell ref="D15:H15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L9" sqref="L9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83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2</v>
      </c>
      <c r="B5" s="46" t="s">
        <v>134</v>
      </c>
      <c r="C5" s="13">
        <v>2800</v>
      </c>
      <c r="D5" s="14">
        <f aca="true" t="shared" si="0" ref="D5:D10">C$5/C5*95</f>
        <v>95</v>
      </c>
      <c r="E5" s="20" t="s">
        <v>135</v>
      </c>
      <c r="F5" s="14">
        <v>2</v>
      </c>
      <c r="G5" s="14">
        <f aca="true" t="shared" si="1" ref="G5:G10">D5+F5</f>
        <v>97</v>
      </c>
      <c r="H5" s="16">
        <v>1</v>
      </c>
      <c r="I5" s="33">
        <v>910</v>
      </c>
    </row>
    <row r="6" spans="1:9" s="28" customFormat="1" ht="80.25" customHeight="1">
      <c r="A6" s="21">
        <v>7</v>
      </c>
      <c r="B6" s="44" t="s">
        <v>97</v>
      </c>
      <c r="C6" s="23">
        <v>3080</v>
      </c>
      <c r="D6" s="24">
        <f t="shared" si="0"/>
        <v>86.36363636363636</v>
      </c>
      <c r="E6" s="30" t="s">
        <v>37</v>
      </c>
      <c r="F6" s="24">
        <v>5</v>
      </c>
      <c r="G6" s="24">
        <f t="shared" si="1"/>
        <v>91.36363636363636</v>
      </c>
      <c r="H6" s="26">
        <v>2</v>
      </c>
      <c r="I6" s="17"/>
    </row>
    <row r="7" spans="1:9" s="28" customFormat="1" ht="80.25" customHeight="1">
      <c r="A7" s="21">
        <v>16</v>
      </c>
      <c r="B7" s="44" t="s">
        <v>102</v>
      </c>
      <c r="C7" s="23">
        <v>3570</v>
      </c>
      <c r="D7" s="24">
        <f t="shared" si="0"/>
        <v>74.50980392156863</v>
      </c>
      <c r="E7" s="30" t="s">
        <v>35</v>
      </c>
      <c r="F7" s="24">
        <v>5</v>
      </c>
      <c r="G7" s="24">
        <f t="shared" si="1"/>
        <v>79.50980392156863</v>
      </c>
      <c r="H7" s="26">
        <v>3</v>
      </c>
      <c r="I7" s="17"/>
    </row>
    <row r="8" spans="1:9" s="28" customFormat="1" ht="80.25" customHeight="1">
      <c r="A8" s="21">
        <v>1</v>
      </c>
      <c r="B8" s="44" t="s">
        <v>96</v>
      </c>
      <c r="C8" s="23">
        <v>4410</v>
      </c>
      <c r="D8" s="24">
        <f t="shared" si="0"/>
        <v>60.317460317460316</v>
      </c>
      <c r="E8" s="30" t="s">
        <v>37</v>
      </c>
      <c r="F8" s="24">
        <v>5</v>
      </c>
      <c r="G8" s="24">
        <f t="shared" si="1"/>
        <v>65.31746031746032</v>
      </c>
      <c r="H8" s="26">
        <v>4</v>
      </c>
      <c r="I8" s="17"/>
    </row>
    <row r="9" spans="1:9" s="28" customFormat="1" ht="80.25" customHeight="1">
      <c r="A9" s="21">
        <v>8</v>
      </c>
      <c r="B9" s="44" t="s">
        <v>121</v>
      </c>
      <c r="C9" s="23">
        <v>4550</v>
      </c>
      <c r="D9" s="24">
        <f t="shared" si="0"/>
        <v>58.46153846153847</v>
      </c>
      <c r="E9" s="30" t="s">
        <v>37</v>
      </c>
      <c r="F9" s="24">
        <v>5</v>
      </c>
      <c r="G9" s="24">
        <f t="shared" si="1"/>
        <v>63.46153846153847</v>
      </c>
      <c r="H9" s="26">
        <v>5</v>
      </c>
      <c r="I9" s="17"/>
    </row>
    <row r="10" spans="1:9" s="32" customFormat="1" ht="38.25">
      <c r="A10" s="21">
        <v>12</v>
      </c>
      <c r="B10" s="44" t="s">
        <v>100</v>
      </c>
      <c r="C10" s="23">
        <v>6020</v>
      </c>
      <c r="D10" s="24">
        <f t="shared" si="0"/>
        <v>44.18604651162791</v>
      </c>
      <c r="E10" s="30" t="s">
        <v>37</v>
      </c>
      <c r="F10" s="24">
        <v>5</v>
      </c>
      <c r="G10" s="24">
        <f t="shared" si="1"/>
        <v>49.18604651162791</v>
      </c>
      <c r="H10" s="26">
        <v>6</v>
      </c>
      <c r="I10" s="17"/>
    </row>
    <row r="15" spans="4:11" ht="64.5" customHeight="1">
      <c r="D15" s="51"/>
      <c r="E15" s="52"/>
      <c r="F15" s="52"/>
      <c r="G15" s="52"/>
      <c r="H15" s="52"/>
      <c r="J15" s="7"/>
      <c r="K15" s="7"/>
    </row>
  </sheetData>
  <sheetProtection/>
  <mergeCells count="4">
    <mergeCell ref="D15:H15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K8" sqref="K8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84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14</v>
      </c>
      <c r="B5" s="46" t="s">
        <v>120</v>
      </c>
      <c r="C5" s="13">
        <v>12600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33">
        <v>11200</v>
      </c>
    </row>
    <row r="6" spans="1:9" s="28" customFormat="1" ht="80.25" customHeight="1">
      <c r="A6" s="21">
        <v>12</v>
      </c>
      <c r="B6" s="44" t="s">
        <v>100</v>
      </c>
      <c r="C6" s="23">
        <v>29400</v>
      </c>
      <c r="D6" s="24">
        <f>C$5/C6*95</f>
        <v>40.714285714285715</v>
      </c>
      <c r="E6" s="30" t="s">
        <v>37</v>
      </c>
      <c r="F6" s="24">
        <v>5</v>
      </c>
      <c r="G6" s="24">
        <f>D6+F6</f>
        <v>45.714285714285715</v>
      </c>
      <c r="H6" s="26">
        <v>2</v>
      </c>
      <c r="I6" s="17"/>
    </row>
    <row r="7" spans="1:9" s="28" customFormat="1" ht="80.25" customHeight="1">
      <c r="A7" s="21">
        <v>8</v>
      </c>
      <c r="B7" s="44" t="s">
        <v>121</v>
      </c>
      <c r="C7" s="23">
        <v>68600</v>
      </c>
      <c r="D7" s="24">
        <f>C$5/C7*95</f>
        <v>17.448979591836736</v>
      </c>
      <c r="E7" s="30" t="s">
        <v>37</v>
      </c>
      <c r="F7" s="24">
        <v>5</v>
      </c>
      <c r="G7" s="24">
        <f>D7+F7</f>
        <v>22.448979591836736</v>
      </c>
      <c r="H7" s="26">
        <v>3</v>
      </c>
      <c r="I7" s="17"/>
    </row>
    <row r="8" spans="1:9" s="28" customFormat="1" ht="80.25" customHeight="1">
      <c r="A8" s="21">
        <v>2</v>
      </c>
      <c r="B8" s="44" t="s">
        <v>134</v>
      </c>
      <c r="C8" s="23">
        <v>70000</v>
      </c>
      <c r="D8" s="24">
        <f>C$5/C8*95</f>
        <v>17.099999999999998</v>
      </c>
      <c r="E8" s="30" t="s">
        <v>135</v>
      </c>
      <c r="F8" s="24">
        <v>2</v>
      </c>
      <c r="G8" s="24">
        <f>D8+F8</f>
        <v>19.099999999999998</v>
      </c>
      <c r="H8" s="26">
        <v>5</v>
      </c>
      <c r="I8" s="17"/>
    </row>
    <row r="9" spans="1:9" s="28" customFormat="1" ht="80.25" customHeight="1">
      <c r="A9" s="21">
        <v>16</v>
      </c>
      <c r="B9" s="44" t="s">
        <v>102</v>
      </c>
      <c r="C9" s="23">
        <v>71400</v>
      </c>
      <c r="D9" s="24">
        <f>C$5/C9*95</f>
        <v>16.764705882352942</v>
      </c>
      <c r="E9" s="30" t="s">
        <v>35</v>
      </c>
      <c r="F9" s="24">
        <v>5</v>
      </c>
      <c r="G9" s="24">
        <f>D9+F9</f>
        <v>21.764705882352942</v>
      </c>
      <c r="H9" s="26">
        <v>4</v>
      </c>
      <c r="I9" s="17"/>
    </row>
    <row r="14" spans="4:11" ht="64.5" customHeight="1">
      <c r="D14" s="51"/>
      <c r="E14" s="52"/>
      <c r="F14" s="52"/>
      <c r="G14" s="52"/>
      <c r="H14" s="52"/>
      <c r="J14" s="7"/>
      <c r="K14" s="7"/>
    </row>
  </sheetData>
  <sheetProtection/>
  <mergeCells count="4">
    <mergeCell ref="D14:H14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J14" sqref="J14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85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10</v>
      </c>
      <c r="B5" s="46" t="s">
        <v>126</v>
      </c>
      <c r="C5" s="13">
        <v>12000</v>
      </c>
      <c r="D5" s="14">
        <f>C$5/C5*95</f>
        <v>95</v>
      </c>
      <c r="E5" s="20" t="s">
        <v>35</v>
      </c>
      <c r="F5" s="14">
        <v>5</v>
      </c>
      <c r="G5" s="14">
        <f>D5+F5</f>
        <v>100</v>
      </c>
      <c r="H5" s="16">
        <v>1</v>
      </c>
      <c r="I5" s="33">
        <v>18000</v>
      </c>
    </row>
    <row r="6" spans="1:9" s="28" customFormat="1" ht="80.25" customHeight="1">
      <c r="A6" s="21">
        <v>14</v>
      </c>
      <c r="B6" s="44" t="s">
        <v>120</v>
      </c>
      <c r="C6" s="23">
        <v>18000</v>
      </c>
      <c r="D6" s="24">
        <f>C$5/C6*95</f>
        <v>63.33333333333333</v>
      </c>
      <c r="E6" s="30" t="s">
        <v>37</v>
      </c>
      <c r="F6" s="24">
        <v>5</v>
      </c>
      <c r="G6" s="24">
        <f>D6+F6</f>
        <v>68.33333333333333</v>
      </c>
      <c r="H6" s="26">
        <v>2</v>
      </c>
      <c r="I6" s="17"/>
    </row>
    <row r="7" spans="1:9" s="28" customFormat="1" ht="80.25" customHeight="1">
      <c r="A7" s="21">
        <v>16</v>
      </c>
      <c r="B7" s="44" t="s">
        <v>102</v>
      </c>
      <c r="C7" s="23">
        <v>34000</v>
      </c>
      <c r="D7" s="24">
        <f>C$5/C7*95</f>
        <v>33.529411764705884</v>
      </c>
      <c r="E7" s="30" t="s">
        <v>35</v>
      </c>
      <c r="F7" s="24">
        <v>2</v>
      </c>
      <c r="G7" s="24">
        <f>D7+F7</f>
        <v>35.529411764705884</v>
      </c>
      <c r="H7" s="26">
        <v>4</v>
      </c>
      <c r="I7" s="17"/>
    </row>
    <row r="8" spans="1:9" s="28" customFormat="1" ht="80.25" customHeight="1">
      <c r="A8" s="21">
        <v>7</v>
      </c>
      <c r="B8" s="44" t="s">
        <v>97</v>
      </c>
      <c r="C8" s="23">
        <v>34000</v>
      </c>
      <c r="D8" s="24">
        <f>C$5/C8*95</f>
        <v>33.529411764705884</v>
      </c>
      <c r="E8" s="30" t="s">
        <v>37</v>
      </c>
      <c r="F8" s="24">
        <v>5</v>
      </c>
      <c r="G8" s="24">
        <f>D8+F8</f>
        <v>38.529411764705884</v>
      </c>
      <c r="H8" s="26">
        <v>3</v>
      </c>
      <c r="I8" s="17"/>
    </row>
    <row r="9" spans="1:9" s="28" customFormat="1" ht="80.25" customHeight="1">
      <c r="A9" s="21">
        <v>12</v>
      </c>
      <c r="B9" s="44" t="s">
        <v>100</v>
      </c>
      <c r="C9" s="23">
        <v>38000</v>
      </c>
      <c r="D9" s="24">
        <f>C$5/C9*95</f>
        <v>30</v>
      </c>
      <c r="E9" s="30" t="s">
        <v>37</v>
      </c>
      <c r="F9" s="24">
        <v>5</v>
      </c>
      <c r="G9" s="24">
        <f>D9+F9</f>
        <v>35</v>
      </c>
      <c r="H9" s="26">
        <v>5</v>
      </c>
      <c r="I9" s="17"/>
    </row>
    <row r="14" spans="4:11" ht="64.5" customHeight="1">
      <c r="D14" s="51"/>
      <c r="E14" s="52"/>
      <c r="F14" s="52"/>
      <c r="G14" s="52"/>
      <c r="H14" s="52"/>
      <c r="J14" s="7"/>
      <c r="K14" s="7"/>
    </row>
  </sheetData>
  <sheetProtection/>
  <mergeCells count="4">
    <mergeCell ref="D14:H14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K7" sqref="K7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86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16</v>
      </c>
      <c r="B5" s="46" t="s">
        <v>102</v>
      </c>
      <c r="C5" s="13">
        <v>3780</v>
      </c>
      <c r="D5" s="14">
        <f>C$5/C5*95</f>
        <v>95</v>
      </c>
      <c r="E5" s="20" t="s">
        <v>35</v>
      </c>
      <c r="F5" s="14">
        <v>5</v>
      </c>
      <c r="G5" s="14">
        <f>D5+F5</f>
        <v>100</v>
      </c>
      <c r="H5" s="16">
        <v>1</v>
      </c>
      <c r="I5" s="33">
        <v>2200</v>
      </c>
    </row>
    <row r="6" spans="1:9" s="28" customFormat="1" ht="80.25" customHeight="1">
      <c r="A6" s="21">
        <v>12</v>
      </c>
      <c r="B6" s="44" t="s">
        <v>100</v>
      </c>
      <c r="C6" s="23">
        <v>3880</v>
      </c>
      <c r="D6" s="24">
        <f>C$5/C6*95</f>
        <v>92.55154639175258</v>
      </c>
      <c r="E6" s="30" t="s">
        <v>37</v>
      </c>
      <c r="F6" s="24">
        <v>5</v>
      </c>
      <c r="G6" s="24">
        <f>D6+F6</f>
        <v>97.55154639175258</v>
      </c>
      <c r="H6" s="26">
        <v>2</v>
      </c>
      <c r="I6" s="17"/>
    </row>
    <row r="7" spans="1:9" s="28" customFormat="1" ht="80.25" customHeight="1">
      <c r="A7" s="21">
        <v>1</v>
      </c>
      <c r="B7" s="44" t="s">
        <v>96</v>
      </c>
      <c r="C7" s="23">
        <v>3960</v>
      </c>
      <c r="D7" s="24">
        <f>C$5/C7*95</f>
        <v>90.68181818181819</v>
      </c>
      <c r="E7" s="30" t="s">
        <v>37</v>
      </c>
      <c r="F7" s="24">
        <v>2</v>
      </c>
      <c r="G7" s="24">
        <f>D7+F7</f>
        <v>92.68181818181819</v>
      </c>
      <c r="H7" s="26">
        <v>3</v>
      </c>
      <c r="I7" s="17"/>
    </row>
    <row r="8" spans="1:9" s="28" customFormat="1" ht="80.25" customHeight="1">
      <c r="A8" s="21">
        <v>7</v>
      </c>
      <c r="B8" s="44" t="s">
        <v>97</v>
      </c>
      <c r="C8" s="23">
        <v>4500</v>
      </c>
      <c r="D8" s="24">
        <f>C$5/C8*95</f>
        <v>79.8</v>
      </c>
      <c r="E8" s="30" t="s">
        <v>37</v>
      </c>
      <c r="F8" s="24">
        <v>5</v>
      </c>
      <c r="G8" s="24">
        <f>D8+F8</f>
        <v>84.8</v>
      </c>
      <c r="H8" s="26">
        <v>4</v>
      </c>
      <c r="I8" s="17"/>
    </row>
    <row r="13" spans="4:11" ht="64.5" customHeight="1">
      <c r="D13" s="51"/>
      <c r="E13" s="52"/>
      <c r="F13" s="52"/>
      <c r="G13" s="52"/>
      <c r="H13" s="52"/>
      <c r="J13" s="7"/>
      <c r="K13" s="7"/>
    </row>
  </sheetData>
  <sheetProtection/>
  <mergeCells count="4">
    <mergeCell ref="D13:H13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E24" sqref="E24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87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15</v>
      </c>
      <c r="B5" s="47" t="s">
        <v>136</v>
      </c>
      <c r="C5" s="13">
        <v>34992</v>
      </c>
      <c r="D5" s="14">
        <f>C$5/C5*95</f>
        <v>95</v>
      </c>
      <c r="E5" s="20" t="s">
        <v>137</v>
      </c>
      <c r="F5" s="14">
        <v>0</v>
      </c>
      <c r="G5" s="14">
        <f>D5+F5</f>
        <v>95</v>
      </c>
      <c r="H5" s="16">
        <v>1</v>
      </c>
      <c r="I5" s="33">
        <v>45000</v>
      </c>
    </row>
    <row r="6" spans="1:9" s="28" customFormat="1" ht="80.25" customHeight="1">
      <c r="A6" s="21">
        <v>3</v>
      </c>
      <c r="B6" s="44" t="s">
        <v>138</v>
      </c>
      <c r="C6" s="23">
        <v>42570</v>
      </c>
      <c r="D6" s="24">
        <f>C$5/C6*95</f>
        <v>78.08879492600423</v>
      </c>
      <c r="E6" s="30" t="s">
        <v>35</v>
      </c>
      <c r="F6" s="24">
        <v>5</v>
      </c>
      <c r="G6" s="24">
        <f>D6+F6</f>
        <v>83.08879492600423</v>
      </c>
      <c r="H6" s="26">
        <v>2</v>
      </c>
      <c r="I6" s="17"/>
    </row>
    <row r="11" spans="4:11" ht="64.5" customHeight="1">
      <c r="D11" s="51"/>
      <c r="E11" s="52"/>
      <c r="F11" s="52"/>
      <c r="G11" s="52"/>
      <c r="H11" s="52"/>
      <c r="J11" s="7"/>
      <c r="K11" s="7"/>
    </row>
  </sheetData>
  <sheetProtection/>
  <mergeCells count="4">
    <mergeCell ref="D11:H11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F15" sqref="F1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88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18</v>
      </c>
      <c r="B5" s="46" t="s">
        <v>110</v>
      </c>
      <c r="C5" s="13">
        <v>2850</v>
      </c>
      <c r="D5" s="14">
        <f>C$5/C5*95</f>
        <v>95</v>
      </c>
      <c r="E5" s="20" t="s">
        <v>35</v>
      </c>
      <c r="F5" s="14">
        <v>5</v>
      </c>
      <c r="G5" s="14">
        <f>D5+F5</f>
        <v>100</v>
      </c>
      <c r="H5" s="16">
        <v>1</v>
      </c>
      <c r="I5" s="33">
        <v>21000</v>
      </c>
    </row>
    <row r="10" spans="4:11" ht="64.5" customHeight="1">
      <c r="D10" s="51"/>
      <c r="E10" s="52"/>
      <c r="F10" s="52"/>
      <c r="G10" s="52"/>
      <c r="H10" s="52"/>
      <c r="J10" s="7"/>
      <c r="K10" s="7"/>
    </row>
  </sheetData>
  <sheetProtection/>
  <mergeCells count="4">
    <mergeCell ref="D10:H10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7" sqref="F27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13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18630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17">
        <v>18500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M5" sqref="M5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89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7</v>
      </c>
      <c r="B5" s="46" t="s">
        <v>97</v>
      </c>
      <c r="C5" s="13">
        <v>103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33">
        <v>107.5</v>
      </c>
    </row>
    <row r="6" spans="1:9" s="32" customFormat="1" ht="76.5">
      <c r="A6" s="21">
        <v>18</v>
      </c>
      <c r="B6" s="44" t="s">
        <v>110</v>
      </c>
      <c r="C6" s="23">
        <v>270</v>
      </c>
      <c r="D6" s="24">
        <f>C$5/C6*95</f>
        <v>36.24074074074074</v>
      </c>
      <c r="E6" s="30" t="s">
        <v>35</v>
      </c>
      <c r="F6" s="24">
        <v>5</v>
      </c>
      <c r="G6" s="24">
        <f>D6+F6</f>
        <v>41.24074074074074</v>
      </c>
      <c r="H6" s="26">
        <v>2</v>
      </c>
      <c r="I6" s="17"/>
    </row>
    <row r="10" spans="4:11" ht="64.5" customHeight="1">
      <c r="D10" s="51"/>
      <c r="E10" s="52"/>
      <c r="F10" s="52"/>
      <c r="G10" s="52"/>
      <c r="H10" s="52"/>
      <c r="J10" s="7"/>
      <c r="K10" s="7"/>
    </row>
  </sheetData>
  <sheetProtection/>
  <mergeCells count="4">
    <mergeCell ref="D10:H10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>
    <tabColor indexed="13"/>
  </sheetPr>
  <dimension ref="A1:L9"/>
  <sheetViews>
    <sheetView workbookViewId="0" topLeftCell="A1">
      <selection activeCell="D23" sqref="D23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90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/>
      <c r="B5" s="46" t="s">
        <v>15</v>
      </c>
      <c r="C5" s="13"/>
      <c r="D5" s="14"/>
      <c r="E5" s="20"/>
      <c r="F5" s="14"/>
      <c r="G5" s="14"/>
      <c r="H5" s="16"/>
      <c r="I5" s="33">
        <v>16200</v>
      </c>
    </row>
    <row r="9" spans="4:11" ht="64.5" customHeight="1">
      <c r="D9" s="51" t="s">
        <v>145</v>
      </c>
      <c r="E9" s="52"/>
      <c r="F9" s="52"/>
      <c r="G9" s="52"/>
      <c r="H9" s="52"/>
      <c r="J9" s="7"/>
      <c r="K9" s="7"/>
    </row>
  </sheetData>
  <sheetProtection/>
  <mergeCells count="4">
    <mergeCell ref="D9:H9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F18" sqref="F18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91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8</v>
      </c>
      <c r="B5" s="46" t="s">
        <v>117</v>
      </c>
      <c r="C5" s="13">
        <v>131070</v>
      </c>
      <c r="D5" s="14">
        <f>C$5/C5*95</f>
        <v>95</v>
      </c>
      <c r="E5" s="20" t="s">
        <v>37</v>
      </c>
      <c r="F5" s="14">
        <v>5</v>
      </c>
      <c r="G5" s="14">
        <f>D5+F5</f>
        <v>100</v>
      </c>
      <c r="H5" s="16">
        <v>1</v>
      </c>
      <c r="I5" s="33">
        <v>134550</v>
      </c>
    </row>
    <row r="6" spans="1:9" s="28" customFormat="1" ht="80.25" customHeight="1">
      <c r="A6" s="21">
        <v>14</v>
      </c>
      <c r="B6" s="44" t="s">
        <v>120</v>
      </c>
      <c r="C6" s="23">
        <v>133150</v>
      </c>
      <c r="D6" s="24">
        <f>C$5/C6*95</f>
        <v>93.51595944423582</v>
      </c>
      <c r="E6" s="30" t="s">
        <v>37</v>
      </c>
      <c r="F6" s="24">
        <v>5</v>
      </c>
      <c r="G6" s="24">
        <f>D6+F6</f>
        <v>98.51595944423582</v>
      </c>
      <c r="H6" s="26">
        <v>2</v>
      </c>
      <c r="I6" s="17"/>
    </row>
    <row r="7" spans="1:9" s="32" customFormat="1" ht="38.25">
      <c r="A7" s="21">
        <v>6</v>
      </c>
      <c r="B7" s="44" t="s">
        <v>118</v>
      </c>
      <c r="C7" s="23">
        <v>159410</v>
      </c>
      <c r="D7" s="24">
        <f>C$5/C7*95</f>
        <v>78.1108462455304</v>
      </c>
      <c r="E7" s="30" t="s">
        <v>37</v>
      </c>
      <c r="F7" s="24">
        <v>5</v>
      </c>
      <c r="G7" s="24">
        <f>D7+F7</f>
        <v>83.1108462455304</v>
      </c>
      <c r="H7" s="26">
        <v>3</v>
      </c>
      <c r="I7" s="17"/>
    </row>
    <row r="11" spans="4:11" ht="64.5" customHeight="1">
      <c r="D11" s="51"/>
      <c r="E11" s="52"/>
      <c r="F11" s="52"/>
      <c r="G11" s="52"/>
      <c r="H11" s="52"/>
      <c r="J11" s="7"/>
      <c r="K11" s="7"/>
    </row>
  </sheetData>
  <sheetProtection/>
  <mergeCells count="4">
    <mergeCell ref="D11:H11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E19" sqref="E19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92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94</v>
      </c>
      <c r="D4" s="5" t="s">
        <v>1</v>
      </c>
      <c r="E4" s="9" t="s">
        <v>95</v>
      </c>
      <c r="F4" s="9" t="s">
        <v>17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45">
        <v>18</v>
      </c>
      <c r="B5" s="46" t="s">
        <v>110</v>
      </c>
      <c r="C5" s="13">
        <v>17500</v>
      </c>
      <c r="D5" s="14">
        <f>C$5/C5*95</f>
        <v>95</v>
      </c>
      <c r="E5" s="20" t="s">
        <v>35</v>
      </c>
      <c r="F5" s="14">
        <v>5</v>
      </c>
      <c r="G5" s="14">
        <f>D5+F5</f>
        <v>100</v>
      </c>
      <c r="H5" s="16">
        <v>1</v>
      </c>
      <c r="I5" s="33">
        <v>17500</v>
      </c>
    </row>
    <row r="9" spans="4:11" ht="64.5" customHeight="1">
      <c r="D9" s="51"/>
      <c r="E9" s="52"/>
      <c r="F9" s="52"/>
      <c r="G9" s="52"/>
      <c r="H9" s="52"/>
      <c r="J9" s="7"/>
      <c r="K9" s="7"/>
    </row>
  </sheetData>
  <sheetProtection/>
  <mergeCells count="4">
    <mergeCell ref="D9:H9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F29" sqref="F29"/>
    </sheetView>
  </sheetViews>
  <sheetFormatPr defaultColWidth="9.00390625" defaultRowHeight="12.75"/>
  <cols>
    <col min="1" max="1" width="5.625" style="0" customWidth="1"/>
    <col min="2" max="2" width="29.875" style="2" customWidth="1"/>
    <col min="3" max="3" width="13.875" style="3" customWidth="1"/>
    <col min="4" max="4" width="11.875" style="3" customWidth="1"/>
    <col min="5" max="5" width="13.25390625" style="3" customWidth="1"/>
    <col min="6" max="6" width="13.125" style="3" customWidth="1"/>
    <col min="7" max="7" width="8.75390625" style="3" customWidth="1"/>
    <col min="8" max="8" width="11.125" style="3" customWidth="1"/>
    <col min="9" max="9" width="14.125" style="0" customWidth="1"/>
  </cols>
  <sheetData>
    <row r="1" spans="1:2" ht="12.75" customHeight="1">
      <c r="A1" s="55" t="s">
        <v>93</v>
      </c>
      <c r="B1" s="56"/>
    </row>
    <row r="2" spans="1:2" ht="12.75">
      <c r="A2" s="57" t="s">
        <v>14</v>
      </c>
      <c r="B2" s="58"/>
    </row>
    <row r="3" spans="2:12" ht="19.5" customHeight="1">
      <c r="B3" s="53" t="s">
        <v>6</v>
      </c>
      <c r="C3" s="54"/>
      <c r="D3" s="54"/>
      <c r="E3" s="54"/>
      <c r="F3" s="54"/>
      <c r="G3" s="54"/>
      <c r="H3" s="54"/>
      <c r="I3" s="54"/>
      <c r="J3" s="1"/>
      <c r="K3" s="1"/>
      <c r="L3" s="1"/>
    </row>
    <row r="4" spans="1:9" ht="67.5">
      <c r="A4" s="8" t="s">
        <v>3</v>
      </c>
      <c r="B4" s="4" t="s">
        <v>2</v>
      </c>
      <c r="C4" s="9" t="s">
        <v>103</v>
      </c>
      <c r="D4" s="5" t="s">
        <v>1</v>
      </c>
      <c r="E4" s="5" t="s">
        <v>104</v>
      </c>
      <c r="F4" s="9" t="s">
        <v>106</v>
      </c>
      <c r="G4" s="9" t="s">
        <v>5</v>
      </c>
      <c r="H4" s="6" t="s">
        <v>0</v>
      </c>
      <c r="I4" s="11" t="s">
        <v>4</v>
      </c>
    </row>
    <row r="5" spans="1:9" s="10" customFormat="1" ht="80.25" customHeight="1">
      <c r="A5" s="12">
        <v>12</v>
      </c>
      <c r="B5" s="19" t="s">
        <v>100</v>
      </c>
      <c r="C5" s="13">
        <v>38500</v>
      </c>
      <c r="D5" s="14">
        <f>C$5/C5*70</f>
        <v>70</v>
      </c>
      <c r="E5" s="20" t="s">
        <v>105</v>
      </c>
      <c r="F5" s="14">
        <v>0</v>
      </c>
      <c r="G5" s="14">
        <f>D5+F5</f>
        <v>70</v>
      </c>
      <c r="H5" s="16">
        <v>1</v>
      </c>
      <c r="I5" s="17">
        <v>29600</v>
      </c>
    </row>
    <row r="12" spans="4:11" ht="64.5" customHeight="1">
      <c r="D12" s="51"/>
      <c r="E12" s="52"/>
      <c r="F12" s="52"/>
      <c r="G12" s="52"/>
      <c r="H12" s="52"/>
      <c r="J12" s="7"/>
      <c r="K12" s="7"/>
    </row>
  </sheetData>
  <sheetProtection/>
  <mergeCells count="4">
    <mergeCell ref="D12:H12"/>
    <mergeCell ref="B3:I3"/>
    <mergeCell ref="A1:B1"/>
    <mergeCell ref="A2:B2"/>
  </mergeCells>
  <printOptions/>
  <pageMargins left="0.48" right="0.51" top="1" bottom="0.18" header="0.5" footer="0.2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Kowalski</cp:lastModifiedBy>
  <cp:lastPrinted>2017-03-21T12:20:44Z</cp:lastPrinted>
  <dcterms:created xsi:type="dcterms:W3CDTF">1997-02-26T13:46:56Z</dcterms:created>
  <dcterms:modified xsi:type="dcterms:W3CDTF">2017-08-09T12:40:44Z</dcterms:modified>
  <cp:category/>
  <cp:version/>
  <cp:contentType/>
  <cp:contentStatus/>
</cp:coreProperties>
</file>